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ublic\Documents\"/>
    </mc:Choice>
  </mc:AlternateContent>
  <bookViews>
    <workbookView xWindow="32760" yWindow="32760" windowWidth="23040" windowHeight="9000" tabRatio="913"/>
  </bookViews>
  <sheets>
    <sheet name="Металлопрокат" sheetId="25" r:id="rId1"/>
    <sheet name="Профлист цвет" sheetId="3" r:id="rId2"/>
    <sheet name="Профлист оцин" sheetId="4" r:id="rId3"/>
    <sheet name="Деке сайдинг" sheetId="5" r:id="rId4"/>
    <sheet name="Деке фасад" sheetId="6" r:id="rId5"/>
    <sheet name="водосточка" sheetId="7" r:id="rId6"/>
    <sheet name="водост. оцинк." sheetId="8" r:id="rId7"/>
    <sheet name="Водосточка GL " sheetId="23" r:id="rId8"/>
    <sheet name="водосточка GS lite" sheetId="9" r:id="rId9"/>
    <sheet name="водостоки Docke" sheetId="11" r:id="rId10"/>
    <sheet name="Мягкая Кровля" sheetId="13" r:id="rId11"/>
    <sheet name="Элементы отделки" sheetId="14" r:id="rId12"/>
    <sheet name="Минплита" sheetId="15" r:id="rId13"/>
    <sheet name="Заглушки " sheetId="16" r:id="rId14"/>
    <sheet name="Кованные изделия " sheetId="17" r:id="rId15"/>
    <sheet name="Краска" sheetId="18" r:id="rId16"/>
    <sheet name="Элнм.ЭБК" sheetId="19" r:id="rId17"/>
    <sheet name="Оцинк NEW" sheetId="20" r:id="rId18"/>
    <sheet name="Элем. отд. NEW" sheetId="21" r:id="rId19"/>
    <sheet name="Водосточ. NEW" sheetId="22" r:id="rId20"/>
    <sheet name="Лист1" sheetId="24" r:id="rId21"/>
  </sheets>
  <definedNames>
    <definedName name="Z_05ADD661_264C_4A61_836E_B9C767B0E4F7_.wvu.Rows" localSheetId="4" hidden="1">'Деке фасад'!$7:$7</definedName>
    <definedName name="Z_05ADD661_264C_4A61_836E_B9C767B0E4F7_.wvu.Rows" localSheetId="2" hidden="1">'Профлист оцин'!$8:$8</definedName>
    <definedName name="Z_27437FEA_07C5_45F9_A250_BF682439EB63_.wvu.Rows" localSheetId="4" hidden="1">'Деке фасад'!$7:$7</definedName>
    <definedName name="Z_27437FEA_07C5_45F9_A250_BF682439EB63_.wvu.Rows" localSheetId="2" hidden="1">'Профлист оцин'!$8:$8</definedName>
    <definedName name="Z_D9E22640_0C2E_4128_B440_6D62EAD29E00_.wvu.Rows" localSheetId="4" hidden="1">'Деке фасад'!$7:$7</definedName>
    <definedName name="Z_D9E22640_0C2E_4128_B440_6D62EAD29E00_.wvu.Rows" localSheetId="2" hidden="1">'Профлист оцин'!$8:$8</definedName>
  </definedNames>
  <calcPr calcId="152511" fullPrecision="0"/>
  <customWorkbookViews>
    <customWorkbookView name="01 - Личное представление" guid="{27437FEA-07C5-45F9-A250-BF682439EB63}" personalView="1" maximized="1" windowWidth="1596" windowHeight="675" tabRatio="913" activeSheetId="4" showComments="commNone"/>
    <customWorkbookView name="Admin - Личное представление" guid="{D9E22640-0C2E-4128-B440-6D62EAD29E00}" personalView="1" xWindow="2" windowWidth="1278" windowHeight="984" tabRatio="913" activeSheetId="1" showComments="commNone"/>
    <customWorkbookView name="buhgalter - Личное представление" guid="{05ADD661-264C-4A61-836E-B9C767B0E4F7}" personalView="1" windowWidth="1440" windowHeight="860" tabRatio="913" activeSheetId="15" showComments="commNone"/>
  </customWorkbookViews>
</workbook>
</file>

<file path=xl/calcChain.xml><?xml version="1.0" encoding="utf-8"?>
<calcChain xmlns="http://schemas.openxmlformats.org/spreadsheetml/2006/main">
  <c r="I122" i="25" l="1"/>
  <c r="I121" i="25"/>
  <c r="I120" i="25"/>
  <c r="I119" i="25"/>
  <c r="I118" i="25"/>
  <c r="I117" i="25"/>
  <c r="I115" i="25"/>
  <c r="I114" i="25"/>
  <c r="I113" i="25"/>
  <c r="I111" i="25"/>
  <c r="I110" i="25"/>
  <c r="I109" i="25"/>
  <c r="I108" i="25"/>
  <c r="I107" i="25"/>
  <c r="H43" i="25" l="1"/>
  <c r="H102" i="25" l="1"/>
  <c r="I102" i="25" s="1"/>
  <c r="H100" i="25"/>
  <c r="I100" i="25" s="1"/>
  <c r="H101" i="25"/>
  <c r="I101" i="25"/>
  <c r="H241" i="25"/>
  <c r="I241" i="25"/>
  <c r="H20" i="25" l="1"/>
  <c r="H205" i="25" l="1"/>
  <c r="H223" i="25"/>
  <c r="H222" i="25"/>
  <c r="H161" i="25" l="1"/>
  <c r="I161" i="25" s="1"/>
  <c r="H45" i="25" l="1"/>
  <c r="H227" i="25"/>
  <c r="I227" i="25" s="1"/>
  <c r="F185" i="25" l="1"/>
  <c r="F265" i="25" l="1"/>
  <c r="H265" i="25"/>
  <c r="I265" i="25" s="1"/>
  <c r="H162" i="25" l="1"/>
  <c r="I162" i="25" s="1"/>
  <c r="H278" i="25" l="1"/>
  <c r="I278" i="25" s="1"/>
  <c r="F278" i="25"/>
  <c r="H277" i="25"/>
  <c r="I277" i="25" s="1"/>
  <c r="F277" i="25"/>
  <c r="H276" i="25"/>
  <c r="I276" i="25" s="1"/>
  <c r="F276" i="25"/>
  <c r="H275" i="25"/>
  <c r="I275" i="25" s="1"/>
  <c r="F275" i="25"/>
  <c r="H274" i="25"/>
  <c r="I274" i="25" s="1"/>
  <c r="F274" i="25"/>
  <c r="H273" i="25"/>
  <c r="I273" i="25" s="1"/>
  <c r="F273" i="25"/>
  <c r="H272" i="25"/>
  <c r="I272" i="25" s="1"/>
  <c r="F272" i="25"/>
  <c r="H271" i="25"/>
  <c r="I271" i="25" s="1"/>
  <c r="F271" i="25"/>
  <c r="H270" i="25"/>
  <c r="I270" i="25" s="1"/>
  <c r="F270" i="25"/>
  <c r="H269" i="25"/>
  <c r="I269" i="25" s="1"/>
  <c r="F269" i="25"/>
  <c r="H268" i="25"/>
  <c r="I268" i="25" s="1"/>
  <c r="F268" i="25"/>
  <c r="H267" i="25"/>
  <c r="I267" i="25" s="1"/>
  <c r="F267" i="25"/>
  <c r="H264" i="25"/>
  <c r="I264" i="25" s="1"/>
  <c r="F264" i="25"/>
  <c r="H263" i="25"/>
  <c r="I263" i="25" s="1"/>
  <c r="F263" i="25"/>
  <c r="H262" i="25"/>
  <c r="I262" i="25" s="1"/>
  <c r="F262" i="25"/>
  <c r="H261" i="25"/>
  <c r="I261" i="25" s="1"/>
  <c r="F261" i="25"/>
  <c r="H259" i="25"/>
  <c r="I259" i="25" s="1"/>
  <c r="F259" i="25"/>
  <c r="H258" i="25"/>
  <c r="I258" i="25" s="1"/>
  <c r="F258" i="25"/>
  <c r="H257" i="25"/>
  <c r="I257" i="25" s="1"/>
  <c r="F257" i="25"/>
  <c r="H255" i="25"/>
  <c r="I255" i="25" s="1"/>
  <c r="H254" i="25"/>
  <c r="I254" i="25" s="1"/>
  <c r="H253" i="25"/>
  <c r="I253" i="25" s="1"/>
  <c r="H252" i="25"/>
  <c r="I252" i="25" s="1"/>
  <c r="H251" i="25"/>
  <c r="I251" i="25" s="1"/>
  <c r="H250" i="25"/>
  <c r="I250" i="25" s="1"/>
  <c r="H245" i="25"/>
  <c r="I245" i="25" s="1"/>
  <c r="H244" i="25"/>
  <c r="I244" i="25" s="1"/>
  <c r="H243" i="25"/>
  <c r="I243" i="25" s="1"/>
  <c r="H242" i="25"/>
  <c r="I242" i="25" s="1"/>
  <c r="H240" i="25"/>
  <c r="I240" i="25" s="1"/>
  <c r="H239" i="25"/>
  <c r="I239" i="25" s="1"/>
  <c r="H238" i="25"/>
  <c r="I238" i="25" s="1"/>
  <c r="H237" i="25"/>
  <c r="I237" i="25" s="1"/>
  <c r="H229" i="25"/>
  <c r="I229" i="25" s="1"/>
  <c r="F229" i="25"/>
  <c r="H228" i="25"/>
  <c r="I228" i="25" s="1"/>
  <c r="F228" i="25"/>
  <c r="F227" i="25"/>
  <c r="H226" i="25"/>
  <c r="I226" i="25" s="1"/>
  <c r="F226" i="25"/>
  <c r="H225" i="25"/>
  <c r="I225" i="25" s="1"/>
  <c r="F225" i="25"/>
  <c r="H224" i="25"/>
  <c r="I224" i="25" s="1"/>
  <c r="F224" i="25"/>
  <c r="I223" i="25"/>
  <c r="F223" i="25"/>
  <c r="I222" i="25"/>
  <c r="F222" i="25"/>
  <c r="H221" i="25"/>
  <c r="I221" i="25" s="1"/>
  <c r="F221" i="25"/>
  <c r="H220" i="25"/>
  <c r="I220" i="25" s="1"/>
  <c r="F220" i="25"/>
  <c r="H218" i="25"/>
  <c r="I218" i="25" s="1"/>
  <c r="F218" i="25"/>
  <c r="H217" i="25"/>
  <c r="I217" i="25" s="1"/>
  <c r="F217" i="25"/>
  <c r="H216" i="25"/>
  <c r="I216" i="25" s="1"/>
  <c r="F216" i="25"/>
  <c r="H215" i="25"/>
  <c r="I215" i="25" s="1"/>
  <c r="F215" i="25"/>
  <c r="H214" i="25"/>
  <c r="I214" i="25" s="1"/>
  <c r="F214" i="25"/>
  <c r="H213" i="25"/>
  <c r="I213" i="25" s="1"/>
  <c r="F213" i="25"/>
  <c r="H212" i="25"/>
  <c r="I212" i="25" s="1"/>
  <c r="F212" i="25"/>
  <c r="H211" i="25"/>
  <c r="I211" i="25" s="1"/>
  <c r="F211" i="25"/>
  <c r="H210" i="25"/>
  <c r="I210" i="25" s="1"/>
  <c r="F210" i="25"/>
  <c r="H209" i="25"/>
  <c r="I209" i="25" s="1"/>
  <c r="F209" i="25"/>
  <c r="H208" i="25"/>
  <c r="I208" i="25" s="1"/>
  <c r="F208" i="25"/>
  <c r="H207" i="25"/>
  <c r="I207" i="25" s="1"/>
  <c r="F207" i="25"/>
  <c r="H206" i="25"/>
  <c r="I206" i="25" s="1"/>
  <c r="F206" i="25"/>
  <c r="I205" i="25"/>
  <c r="F205" i="25"/>
  <c r="H204" i="25"/>
  <c r="I204" i="25" s="1"/>
  <c r="F204" i="25"/>
  <c r="H203" i="25"/>
  <c r="I203" i="25" s="1"/>
  <c r="F203" i="25"/>
  <c r="H202" i="25"/>
  <c r="I202" i="25" s="1"/>
  <c r="F202" i="25"/>
  <c r="H201" i="25"/>
  <c r="I201" i="25" s="1"/>
  <c r="F201" i="25"/>
  <c r="H200" i="25"/>
  <c r="I200" i="25" s="1"/>
  <c r="F200" i="25"/>
  <c r="H199" i="25"/>
  <c r="I199" i="25" s="1"/>
  <c r="F199" i="25"/>
  <c r="H198" i="25"/>
  <c r="I198" i="25" s="1"/>
  <c r="F198" i="25"/>
  <c r="H197" i="25"/>
  <c r="I197" i="25" s="1"/>
  <c r="F197" i="25"/>
  <c r="H196" i="25"/>
  <c r="I196" i="25" s="1"/>
  <c r="F196" i="25"/>
  <c r="H195" i="25"/>
  <c r="I195" i="25" s="1"/>
  <c r="F195" i="25"/>
  <c r="H194" i="25"/>
  <c r="I194" i="25" s="1"/>
  <c r="F194" i="25"/>
  <c r="H193" i="25"/>
  <c r="I193" i="25" s="1"/>
  <c r="F193" i="25"/>
  <c r="H191" i="25"/>
  <c r="I191" i="25" s="1"/>
  <c r="F191" i="25"/>
  <c r="H190" i="25"/>
  <c r="I190" i="25" s="1"/>
  <c r="F190" i="25"/>
  <c r="H189" i="25"/>
  <c r="I189" i="25" s="1"/>
  <c r="F189" i="25"/>
  <c r="H188" i="25"/>
  <c r="I188" i="25" s="1"/>
  <c r="F188" i="25"/>
  <c r="H187" i="25"/>
  <c r="I187" i="25" s="1"/>
  <c r="F187" i="25"/>
  <c r="H186" i="25"/>
  <c r="I186" i="25" s="1"/>
  <c r="F186" i="25"/>
  <c r="H185" i="25"/>
  <c r="I185" i="25" s="1"/>
  <c r="H184" i="25"/>
  <c r="I184" i="25" s="1"/>
  <c r="F184" i="25"/>
  <c r="H182" i="25"/>
  <c r="I182" i="25" s="1"/>
  <c r="F182" i="25"/>
  <c r="H181" i="25"/>
  <c r="I181" i="25" s="1"/>
  <c r="F181" i="25"/>
  <c r="H180" i="25"/>
  <c r="I180" i="25" s="1"/>
  <c r="F180" i="25"/>
  <c r="H179" i="25"/>
  <c r="I179" i="25" s="1"/>
  <c r="F179" i="25"/>
  <c r="H178" i="25"/>
  <c r="I178" i="25" s="1"/>
  <c r="F178" i="25"/>
  <c r="H177" i="25"/>
  <c r="I177" i="25" s="1"/>
  <c r="F177" i="25"/>
  <c r="H176" i="25"/>
  <c r="I176" i="25" s="1"/>
  <c r="F176" i="25"/>
  <c r="H175" i="25"/>
  <c r="I175" i="25" s="1"/>
  <c r="F175" i="25"/>
  <c r="H174" i="25"/>
  <c r="I174" i="25" s="1"/>
  <c r="F174" i="25"/>
  <c r="H173" i="25"/>
  <c r="I173" i="25" s="1"/>
  <c r="F173" i="25"/>
  <c r="H172" i="25"/>
  <c r="I172" i="25" s="1"/>
  <c r="F172" i="25"/>
  <c r="H171" i="25"/>
  <c r="I171" i="25" s="1"/>
  <c r="F171" i="25"/>
  <c r="H170" i="25"/>
  <c r="I170" i="25" s="1"/>
  <c r="F170" i="25"/>
  <c r="H169" i="25"/>
  <c r="I169" i="25" s="1"/>
  <c r="F169" i="25"/>
  <c r="H168" i="25"/>
  <c r="I168" i="25" s="1"/>
  <c r="F168" i="25"/>
  <c r="H167" i="25"/>
  <c r="I167" i="25" s="1"/>
  <c r="F167" i="25"/>
  <c r="H166" i="25"/>
  <c r="I166" i="25" s="1"/>
  <c r="F166" i="25"/>
  <c r="H165" i="25"/>
  <c r="I165" i="25" s="1"/>
  <c r="F165" i="25"/>
  <c r="H164" i="25"/>
  <c r="I164" i="25" s="1"/>
  <c r="F164" i="25"/>
  <c r="H163" i="25"/>
  <c r="I163" i="25" s="1"/>
  <c r="F163" i="25"/>
  <c r="F162" i="25"/>
  <c r="F161" i="25"/>
  <c r="H159" i="25"/>
  <c r="I159" i="25" s="1"/>
  <c r="F159" i="25"/>
  <c r="H158" i="25"/>
  <c r="I158" i="25" s="1"/>
  <c r="F158" i="25"/>
  <c r="H157" i="25"/>
  <c r="I157" i="25" s="1"/>
  <c r="F157" i="25"/>
  <c r="H156" i="25"/>
  <c r="I156" i="25" s="1"/>
  <c r="F156" i="25"/>
  <c r="H155" i="25"/>
  <c r="I155" i="25" s="1"/>
  <c r="F155" i="25"/>
  <c r="H154" i="25"/>
  <c r="I154" i="25" s="1"/>
  <c r="F154" i="25"/>
  <c r="H153" i="25"/>
  <c r="I153" i="25" s="1"/>
  <c r="F153" i="25"/>
  <c r="H152" i="25"/>
  <c r="I152" i="25" s="1"/>
  <c r="F152" i="25"/>
  <c r="H151" i="25"/>
  <c r="I151" i="25" s="1"/>
  <c r="F151" i="25"/>
  <c r="H150" i="25"/>
  <c r="I150" i="25" s="1"/>
  <c r="F150" i="25"/>
  <c r="H149" i="25"/>
  <c r="I149" i="25" s="1"/>
  <c r="F149" i="25"/>
  <c r="H148" i="25"/>
  <c r="I148" i="25" s="1"/>
  <c r="F148" i="25"/>
  <c r="H147" i="25"/>
  <c r="I147" i="25" s="1"/>
  <c r="F147" i="25"/>
  <c r="H146" i="25"/>
  <c r="I146" i="25" s="1"/>
  <c r="F146" i="25"/>
  <c r="H145" i="25"/>
  <c r="I145" i="25" s="1"/>
  <c r="F145" i="25"/>
  <c r="H144" i="25"/>
  <c r="I144" i="25" s="1"/>
  <c r="F144" i="25"/>
  <c r="H143" i="25"/>
  <c r="I143" i="25" s="1"/>
  <c r="F143" i="25"/>
  <c r="H142" i="25"/>
  <c r="I142" i="25" s="1"/>
  <c r="F142" i="25"/>
  <c r="H141" i="25"/>
  <c r="I141" i="25" s="1"/>
  <c r="F141" i="25"/>
  <c r="H140" i="25"/>
  <c r="I140" i="25" s="1"/>
  <c r="F140" i="25"/>
  <c r="H139" i="25"/>
  <c r="I139" i="25" s="1"/>
  <c r="F139" i="25"/>
  <c r="H138" i="25"/>
  <c r="I138" i="25" s="1"/>
  <c r="F138" i="25"/>
  <c r="H137" i="25"/>
  <c r="I137" i="25" s="1"/>
  <c r="F137" i="25"/>
  <c r="H136" i="25"/>
  <c r="I136" i="25" s="1"/>
  <c r="F136" i="25"/>
  <c r="H135" i="25"/>
  <c r="I135" i="25" s="1"/>
  <c r="F135" i="25"/>
  <c r="H134" i="25"/>
  <c r="I134" i="25" s="1"/>
  <c r="F134" i="25"/>
  <c r="H133" i="25"/>
  <c r="I133" i="25" s="1"/>
  <c r="F133" i="25"/>
  <c r="H131" i="25"/>
  <c r="I131" i="25" s="1"/>
  <c r="F131" i="25"/>
  <c r="H130" i="25"/>
  <c r="I130" i="25" s="1"/>
  <c r="F130" i="25"/>
  <c r="H129" i="25"/>
  <c r="I129" i="25" s="1"/>
  <c r="F129" i="25"/>
  <c r="H128" i="25"/>
  <c r="I128" i="25" s="1"/>
  <c r="F128" i="25"/>
  <c r="H127" i="25"/>
  <c r="I127" i="25" s="1"/>
  <c r="F127" i="25"/>
  <c r="H126" i="25"/>
  <c r="I126" i="25" s="1"/>
  <c r="F126" i="25"/>
  <c r="H125" i="25"/>
  <c r="I125" i="25" s="1"/>
  <c r="F125" i="25"/>
  <c r="H124" i="25"/>
  <c r="I124" i="25" s="1"/>
  <c r="F124" i="25"/>
  <c r="H122" i="25"/>
  <c r="F122" i="25"/>
  <c r="H121" i="25"/>
  <c r="F121" i="25"/>
  <c r="H120" i="25"/>
  <c r="F120" i="25"/>
  <c r="H119" i="25"/>
  <c r="F119" i="25"/>
  <c r="H118" i="25"/>
  <c r="F118" i="25"/>
  <c r="H117" i="25"/>
  <c r="F117" i="25"/>
  <c r="H116" i="25"/>
  <c r="I116" i="25" s="1"/>
  <c r="F116" i="25"/>
  <c r="H115" i="25"/>
  <c r="F115" i="25"/>
  <c r="H114" i="25"/>
  <c r="F114" i="25"/>
  <c r="H113" i="25"/>
  <c r="F113" i="25"/>
  <c r="H112" i="25"/>
  <c r="I112" i="25" s="1"/>
  <c r="F112" i="25"/>
  <c r="H111" i="25"/>
  <c r="F111" i="25"/>
  <c r="H110" i="25"/>
  <c r="F110" i="25"/>
  <c r="H109" i="25"/>
  <c r="F109" i="25"/>
  <c r="H108" i="25"/>
  <c r="F108" i="25"/>
  <c r="H107" i="25"/>
  <c r="F107" i="25"/>
  <c r="H105" i="25"/>
  <c r="I105" i="25" s="1"/>
  <c r="F105" i="25"/>
  <c r="H104" i="25"/>
  <c r="I104" i="25" s="1"/>
  <c r="F104" i="25"/>
  <c r="H103" i="25"/>
  <c r="I103" i="25" s="1"/>
  <c r="F103" i="25"/>
  <c r="F102" i="25"/>
  <c r="F101" i="25"/>
  <c r="F100" i="25"/>
  <c r="H93" i="25"/>
  <c r="I93" i="25" s="1"/>
  <c r="F93" i="25"/>
  <c r="H92" i="25"/>
  <c r="I92" i="25" s="1"/>
  <c r="F92" i="25"/>
  <c r="H91" i="25"/>
  <c r="I91" i="25" s="1"/>
  <c r="F91" i="25"/>
  <c r="H90" i="25"/>
  <c r="I90" i="25" s="1"/>
  <c r="F90" i="25"/>
  <c r="H89" i="25"/>
  <c r="I89" i="25" s="1"/>
  <c r="F89" i="25"/>
  <c r="I88" i="25"/>
  <c r="F88" i="25"/>
  <c r="H87" i="25"/>
  <c r="I87" i="25" s="1"/>
  <c r="F87" i="25"/>
  <c r="H86" i="25"/>
  <c r="I86" i="25" s="1"/>
  <c r="F86" i="25"/>
  <c r="H85" i="25"/>
  <c r="I85" i="25" s="1"/>
  <c r="F85" i="25"/>
  <c r="H84" i="25"/>
  <c r="I84" i="25" s="1"/>
  <c r="F84" i="25"/>
  <c r="H83" i="25"/>
  <c r="I83" i="25" s="1"/>
  <c r="F83" i="25"/>
  <c r="H81" i="25"/>
  <c r="I81" i="25" s="1"/>
  <c r="F81" i="25"/>
  <c r="H80" i="25"/>
  <c r="I80" i="25" s="1"/>
  <c r="F80" i="25"/>
  <c r="H79" i="25"/>
  <c r="I79" i="25" s="1"/>
  <c r="F79" i="25"/>
  <c r="H78" i="25"/>
  <c r="I78" i="25" s="1"/>
  <c r="F78" i="25"/>
  <c r="H77" i="25"/>
  <c r="I77" i="25" s="1"/>
  <c r="F77" i="25"/>
  <c r="H76" i="25"/>
  <c r="I76" i="25" s="1"/>
  <c r="F76" i="25"/>
  <c r="H75" i="25"/>
  <c r="I75" i="25" s="1"/>
  <c r="F75" i="25"/>
  <c r="H74" i="25"/>
  <c r="I74" i="25" s="1"/>
  <c r="F74" i="25"/>
  <c r="H73" i="25"/>
  <c r="I73" i="25" s="1"/>
  <c r="F73" i="25"/>
  <c r="H72" i="25"/>
  <c r="I72" i="25" s="1"/>
  <c r="F72" i="25"/>
  <c r="H71" i="25"/>
  <c r="I71" i="25" s="1"/>
  <c r="F71" i="25"/>
  <c r="H69" i="25"/>
  <c r="I69" i="25" s="1"/>
  <c r="F69" i="25"/>
  <c r="H68" i="25"/>
  <c r="I68" i="25" s="1"/>
  <c r="F68" i="25"/>
  <c r="H67" i="25"/>
  <c r="I67" i="25" s="1"/>
  <c r="F67" i="25"/>
  <c r="H66" i="25"/>
  <c r="I66" i="25" s="1"/>
  <c r="F66" i="25"/>
  <c r="H65" i="25"/>
  <c r="I65" i="25" s="1"/>
  <c r="F65" i="25"/>
  <c r="H64" i="25"/>
  <c r="I64" i="25" s="1"/>
  <c r="F64" i="25"/>
  <c r="H63" i="25"/>
  <c r="I63" i="25" s="1"/>
  <c r="F63" i="25"/>
  <c r="H62" i="25"/>
  <c r="I62" i="25" s="1"/>
  <c r="F62" i="25"/>
  <c r="H61" i="25"/>
  <c r="I61" i="25" s="1"/>
  <c r="F61" i="25"/>
  <c r="H60" i="25"/>
  <c r="I60" i="25" s="1"/>
  <c r="F60" i="25"/>
  <c r="H59" i="25"/>
  <c r="I59" i="25" s="1"/>
  <c r="F59" i="25"/>
  <c r="H58" i="25"/>
  <c r="I58" i="25" s="1"/>
  <c r="F58" i="25"/>
  <c r="H56" i="25"/>
  <c r="I56" i="25" s="1"/>
  <c r="F56" i="25"/>
  <c r="H55" i="25"/>
  <c r="I55" i="25" s="1"/>
  <c r="F55" i="25"/>
  <c r="H54" i="25"/>
  <c r="I54" i="25" s="1"/>
  <c r="F54" i="25"/>
  <c r="H53" i="25"/>
  <c r="I53" i="25" s="1"/>
  <c r="F53" i="25"/>
  <c r="H52" i="25"/>
  <c r="I52" i="25" s="1"/>
  <c r="F52" i="25"/>
  <c r="H51" i="25"/>
  <c r="I51" i="25" s="1"/>
  <c r="F51" i="25"/>
  <c r="H50" i="25"/>
  <c r="I50" i="25" s="1"/>
  <c r="E50" i="25"/>
  <c r="F50" i="25" s="1"/>
  <c r="H49" i="25"/>
  <c r="I49" i="25" s="1"/>
  <c r="E49" i="25"/>
  <c r="F49" i="25" s="1"/>
  <c r="H48" i="25"/>
  <c r="I48" i="25" s="1"/>
  <c r="F48" i="25"/>
  <c r="I45" i="25"/>
  <c r="F45" i="25"/>
  <c r="H44" i="25"/>
  <c r="I44" i="25" s="1"/>
  <c r="F44" i="25"/>
  <c r="I43" i="25"/>
  <c r="F43" i="25"/>
  <c r="H42" i="25"/>
  <c r="I42" i="25" s="1"/>
  <c r="F42" i="25"/>
  <c r="H41" i="25"/>
  <c r="I41" i="25" s="1"/>
  <c r="F41" i="25"/>
  <c r="H39" i="25"/>
  <c r="I39" i="25" s="1"/>
  <c r="F39" i="25"/>
  <c r="H38" i="25"/>
  <c r="I38" i="25" s="1"/>
  <c r="F38" i="25"/>
  <c r="H37" i="25"/>
  <c r="I37" i="25" s="1"/>
  <c r="F37" i="25"/>
  <c r="H36" i="25"/>
  <c r="I36" i="25" s="1"/>
  <c r="F36" i="25"/>
  <c r="H35" i="25"/>
  <c r="I35" i="25" s="1"/>
  <c r="F35" i="25"/>
  <c r="H34" i="25"/>
  <c r="I34" i="25" s="1"/>
  <c r="F34" i="25"/>
  <c r="H33" i="25"/>
  <c r="I33" i="25" s="1"/>
  <c r="F33" i="25"/>
  <c r="H32" i="25"/>
  <c r="I32" i="25" s="1"/>
  <c r="F32" i="25"/>
  <c r="H31" i="25"/>
  <c r="I31" i="25" s="1"/>
  <c r="F31" i="25"/>
  <c r="H30" i="25"/>
  <c r="I30" i="25" s="1"/>
  <c r="F30" i="25"/>
  <c r="H29" i="25"/>
  <c r="I29" i="25" s="1"/>
  <c r="F29" i="25"/>
  <c r="H28" i="25"/>
  <c r="I28" i="25" s="1"/>
  <c r="F28" i="25"/>
  <c r="H27" i="25"/>
  <c r="I27" i="25" s="1"/>
  <c r="F27" i="25"/>
  <c r="H26" i="25"/>
  <c r="I26" i="25" s="1"/>
  <c r="F26" i="25"/>
  <c r="H25" i="25"/>
  <c r="I25" i="25" s="1"/>
  <c r="F25" i="25"/>
  <c r="H24" i="25"/>
  <c r="I24" i="25" s="1"/>
  <c r="F24" i="25"/>
  <c r="H23" i="25"/>
  <c r="I23" i="25" s="1"/>
  <c r="F23" i="25"/>
  <c r="H22" i="25"/>
  <c r="I22" i="25" s="1"/>
  <c r="F22" i="25"/>
  <c r="H21" i="25"/>
  <c r="I21" i="25" s="1"/>
  <c r="F21" i="25"/>
  <c r="I20" i="25"/>
  <c r="F20" i="25"/>
  <c r="H19" i="25"/>
  <c r="I19" i="25" s="1"/>
  <c r="F19" i="25"/>
  <c r="H18" i="25"/>
  <c r="I18" i="25" s="1"/>
  <c r="F18" i="25"/>
  <c r="Q2" i="3"/>
  <c r="O13" i="3"/>
  <c r="S13" i="3"/>
  <c r="O14" i="3"/>
  <c r="S14" i="3"/>
  <c r="O15" i="3"/>
  <c r="S15" i="3"/>
  <c r="O16" i="3"/>
  <c r="S16" i="3"/>
  <c r="O18" i="3"/>
  <c r="Q18" i="3"/>
  <c r="S18" i="3"/>
  <c r="O19" i="3"/>
  <c r="Q19" i="3"/>
  <c r="S19" i="3"/>
  <c r="O20" i="3"/>
  <c r="Q20" i="3"/>
  <c r="S20" i="3"/>
  <c r="O21" i="3"/>
  <c r="Q21" i="3"/>
  <c r="S21" i="3"/>
  <c r="O22" i="3"/>
  <c r="Q22" i="3"/>
  <c r="S22" i="3"/>
  <c r="O23" i="3"/>
  <c r="Q23" i="3"/>
  <c r="S23" i="3"/>
  <c r="O25" i="3"/>
  <c r="O26" i="3"/>
  <c r="Q26" i="3"/>
  <c r="S26" i="3"/>
  <c r="O27" i="3"/>
  <c r="Q27" i="3"/>
  <c r="S27" i="3"/>
  <c r="O28" i="3"/>
  <c r="O37" i="3"/>
  <c r="S37" i="3"/>
  <c r="O38" i="3"/>
  <c r="S38" i="3"/>
  <c r="O39" i="3"/>
  <c r="S39" i="3"/>
  <c r="O41" i="3"/>
  <c r="S41" i="3"/>
  <c r="O42" i="3"/>
  <c r="I5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F5" i="7"/>
  <c r="F5" i="8"/>
  <c r="G5" i="13"/>
  <c r="H7" i="15"/>
  <c r="E7" i="17"/>
  <c r="BP10" i="20"/>
  <c r="BY10" i="20"/>
  <c r="CG10" i="20"/>
  <c r="DI10" i="20"/>
  <c r="BB11" i="20"/>
  <c r="BI11" i="20"/>
  <c r="BP11" i="20" s="1"/>
  <c r="BB12" i="20"/>
  <c r="BI12" i="20"/>
  <c r="BP12" i="20" s="1"/>
  <c r="BB13" i="20"/>
  <c r="BP13" i="20"/>
  <c r="BY13" i="20"/>
  <c r="CG13" i="20"/>
  <c r="CQ13" i="20"/>
  <c r="CZ13" i="20"/>
  <c r="DI13" i="20"/>
  <c r="BB14" i="20"/>
  <c r="BP14" i="20"/>
  <c r="BY14" i="20"/>
  <c r="CG14" i="20"/>
  <c r="CQ14" i="20"/>
  <c r="CZ14" i="20"/>
  <c r="DI14" i="20"/>
  <c r="BB15" i="20"/>
  <c r="BP15" i="20"/>
  <c r="BY15" i="20"/>
  <c r="CG15" i="20"/>
  <c r="CQ15" i="20"/>
  <c r="CZ15" i="20"/>
  <c r="DI15" i="20"/>
  <c r="BB16" i="20"/>
  <c r="BP16" i="20"/>
  <c r="BY16" i="20"/>
  <c r="CG16" i="20"/>
  <c r="CQ16" i="20"/>
  <c r="CZ16" i="20"/>
  <c r="DI16" i="20"/>
  <c r="BB17" i="20"/>
  <c r="BP17" i="20"/>
  <c r="BY17" i="20"/>
  <c r="CG17" i="20"/>
  <c r="CQ17" i="20"/>
  <c r="CZ17" i="20"/>
  <c r="DI17" i="20"/>
  <c r="BY18" i="20"/>
  <c r="CG18" i="20"/>
  <c r="CQ18" i="20"/>
  <c r="CZ18" i="20"/>
  <c r="DI18" i="20"/>
  <c r="BY19" i="20"/>
  <c r="CG19" i="20"/>
  <c r="CQ19" i="20"/>
  <c r="CZ19" i="20"/>
  <c r="DI19" i="20"/>
  <c r="CQ20" i="20"/>
  <c r="CZ20" i="20"/>
  <c r="DI20" i="20"/>
  <c r="CQ21" i="20"/>
  <c r="CZ21" i="20"/>
  <c r="DI21" i="20"/>
  <c r="CZ22" i="20"/>
  <c r="DI22" i="20"/>
</calcChain>
</file>

<file path=xl/sharedStrings.xml><?xml version="1.0" encoding="utf-8"?>
<sst xmlns="http://schemas.openxmlformats.org/spreadsheetml/2006/main" count="2292" uniqueCount="1169">
  <si>
    <t xml:space="preserve">Россия, 662153  Красноярский край, г.Ачинск , Южная Промзона, квартал VII , стр. 1 </t>
  </si>
  <si>
    <t>Тел.:  8(902)963-82-25, 8(39151) 7-18-18 , 7-01-62, 7-12-24</t>
  </si>
  <si>
    <t>www.pkt124.ru</t>
  </si>
  <si>
    <t>www.tdprom24.ru</t>
  </si>
  <si>
    <t>e-mail: pk2004@mail.ru</t>
  </si>
  <si>
    <t>Наименование</t>
  </si>
  <si>
    <t>Размеры, мм</t>
  </si>
  <si>
    <t>Вес кг/1м,</t>
  </si>
  <si>
    <t xml:space="preserve">Длина </t>
  </si>
  <si>
    <t xml:space="preserve">Вес 1 шт </t>
  </si>
  <si>
    <t>Цена 1 лист</t>
  </si>
  <si>
    <t>Цена с НДС руб/тн</t>
  </si>
  <si>
    <t>продукции</t>
  </si>
  <si>
    <t>лист</t>
  </si>
  <si>
    <t>1 шт</t>
  </si>
  <si>
    <t xml:space="preserve">Розница руб/тн </t>
  </si>
  <si>
    <t>До 5 тн</t>
  </si>
  <si>
    <t>От 5 тн</t>
  </si>
  <si>
    <t>ПРОКАТ ЛИСТОВОЙ  Г/К ГОСТ 16523-97, 14637-89</t>
  </si>
  <si>
    <t>Лист х/к ст.08 кп/пс</t>
  </si>
  <si>
    <t>0,5 мм 1250х2500</t>
  </si>
  <si>
    <t>0,7 мм 1250х2500</t>
  </si>
  <si>
    <t>1,0 мм 1250х2500</t>
  </si>
  <si>
    <t>1,5 мм 1250х2500</t>
  </si>
  <si>
    <t>Лист г/к ст.3 пс/сп</t>
  </si>
  <si>
    <t>2,0 мм 1250х2500</t>
  </si>
  <si>
    <t xml:space="preserve">Лист г/к ст.3 пс/сп </t>
  </si>
  <si>
    <t>2,5 мм 1250х2500</t>
  </si>
  <si>
    <t xml:space="preserve">Лист г/к ст.3 пс/сп рифленый </t>
  </si>
  <si>
    <t>4,0 мм 1500х6000</t>
  </si>
  <si>
    <t>5,0 мм 1500х6000</t>
  </si>
  <si>
    <t>Лист г/к ст.3 пс/сп рифленый</t>
  </si>
  <si>
    <t>6,0 мм 1500х6000</t>
  </si>
  <si>
    <t>8,0 мм 1500х6000</t>
  </si>
  <si>
    <t>10 мм 1500х6000</t>
  </si>
  <si>
    <t>12 мм 1500х6000</t>
  </si>
  <si>
    <t>14 мм 1500х6000</t>
  </si>
  <si>
    <t>16 мм 1500х6000</t>
  </si>
  <si>
    <t>18 мм 1500х6000</t>
  </si>
  <si>
    <t>20 мм 1500х6000</t>
  </si>
  <si>
    <t>Лист ПВ 406</t>
  </si>
  <si>
    <t>1000х3000</t>
  </si>
  <si>
    <t>1200х3000</t>
  </si>
  <si>
    <t>Лист ПВ 506</t>
  </si>
  <si>
    <t>1200х3300</t>
  </si>
  <si>
    <t>ЛИСТ  ОЦИНКОВАННЫЙ  ГОСТ 14918-80</t>
  </si>
  <si>
    <t>Лист оцинкованный  ст.08ПС</t>
  </si>
  <si>
    <t>0,55 мм 1250х2500</t>
  </si>
  <si>
    <t>0,8 мм 1250х2500</t>
  </si>
  <si>
    <t xml:space="preserve">Лист упаковочный </t>
  </si>
  <si>
    <t>УГОЛОК г/к ГОСТ 8509-93</t>
  </si>
  <si>
    <t xml:space="preserve">Уголок </t>
  </si>
  <si>
    <t>25х25х4</t>
  </si>
  <si>
    <t>32х32х4</t>
  </si>
  <si>
    <t>40х40х4</t>
  </si>
  <si>
    <t>50х50х5</t>
  </si>
  <si>
    <t>Уголок</t>
  </si>
  <si>
    <t>63х63х5</t>
  </si>
  <si>
    <t>75х75х6</t>
  </si>
  <si>
    <t>90х90х7</t>
  </si>
  <si>
    <t>100х100х7</t>
  </si>
  <si>
    <t>125х125х8</t>
  </si>
  <si>
    <t>ШВЕЛЛЕР ГОСТ 8240-97</t>
  </si>
  <si>
    <t xml:space="preserve">Швеллер </t>
  </si>
  <si>
    <t>Швеллер</t>
  </si>
  <si>
    <t>Балка ст.3пс</t>
  </si>
  <si>
    <t>Балка ст.3пс.</t>
  </si>
  <si>
    <t>20Б1</t>
  </si>
  <si>
    <t xml:space="preserve">Балка ст.3пс </t>
  </si>
  <si>
    <t xml:space="preserve">20К1 </t>
  </si>
  <si>
    <t>20Ш1</t>
  </si>
  <si>
    <t>24М</t>
  </si>
  <si>
    <t>АРМАТУРА АIII  ГОСТ 5781-82, ТУ-14-5254-94</t>
  </si>
  <si>
    <t>Арматура  (пруток)</t>
  </si>
  <si>
    <t xml:space="preserve">Арматура </t>
  </si>
  <si>
    <t>Арматура</t>
  </si>
  <si>
    <t xml:space="preserve">АРМАТУРА СТЕКЛОКОМПОЗИТНАЯ </t>
  </si>
  <si>
    <t xml:space="preserve">Арматура стеклокомпозитная </t>
  </si>
  <si>
    <t>м.п.</t>
  </si>
  <si>
    <t>ТРУБА ВГП ГОСТ 3262-75</t>
  </si>
  <si>
    <t>Труба ст3пс</t>
  </si>
  <si>
    <t>Ду 15х2,8</t>
  </si>
  <si>
    <t>Ду 20х2,8</t>
  </si>
  <si>
    <t>Ду 25х3,2</t>
  </si>
  <si>
    <t>Ду 32х3,2</t>
  </si>
  <si>
    <t>Ду 40х3,5</t>
  </si>
  <si>
    <t>Ду 50х3,5</t>
  </si>
  <si>
    <t>ТРУБА ЭЛЕКТРОСВАРНАЯ   ГОСТ 10704-91, 20295-85</t>
  </si>
  <si>
    <t xml:space="preserve">Труба </t>
  </si>
  <si>
    <t>Ø 57х3,5</t>
  </si>
  <si>
    <t>Ø 76х3,5</t>
  </si>
  <si>
    <t>Труба</t>
  </si>
  <si>
    <t>Ø 89х3,5</t>
  </si>
  <si>
    <t>Ø 102х4,0</t>
  </si>
  <si>
    <t>Ø 108х4,0</t>
  </si>
  <si>
    <t>Ø 114х4,0</t>
  </si>
  <si>
    <t>Ø 127х4,0</t>
  </si>
  <si>
    <t>Ø 133х4,0</t>
  </si>
  <si>
    <t>Ø 159х4,5</t>
  </si>
  <si>
    <t>Ø 219х4,5</t>
  </si>
  <si>
    <t>Ø 219х6,0</t>
  </si>
  <si>
    <t>Ø 219х8,0</t>
  </si>
  <si>
    <t>Ø 273х6,0</t>
  </si>
  <si>
    <t>Ø 325х6,0</t>
  </si>
  <si>
    <t>Ø 325х8,0</t>
  </si>
  <si>
    <t>Ø 377х6,0</t>
  </si>
  <si>
    <t>ТРУБА БЕСШОВНАЯ (Ц/Т) ГОСТ 8732-78, 8731-74</t>
  </si>
  <si>
    <t xml:space="preserve">Труба ц/т </t>
  </si>
  <si>
    <t>Ø 32х3,0</t>
  </si>
  <si>
    <t>н/д</t>
  </si>
  <si>
    <t>Ø 32х4,0</t>
  </si>
  <si>
    <t>Ø 57х4,0</t>
  </si>
  <si>
    <t>Ø 76х4,0</t>
  </si>
  <si>
    <t>Труба ц/т</t>
  </si>
  <si>
    <t>Ø 89х4,0</t>
  </si>
  <si>
    <t>Труба ц/т ст.09Г2С</t>
  </si>
  <si>
    <t>Ø 219х7,0</t>
  </si>
  <si>
    <t>ТРУБА ПРОФИЛЬНАЯ КВАДРАТНАЯ ГОСТ 8639-68, 8645-68</t>
  </si>
  <si>
    <t xml:space="preserve">Труба профильная квадратная </t>
  </si>
  <si>
    <t>10х10х1,2</t>
  </si>
  <si>
    <t>10х10х1,5</t>
  </si>
  <si>
    <t>15х15х1,0</t>
  </si>
  <si>
    <t>15х15х1,2</t>
  </si>
  <si>
    <t>15х15х1,5</t>
  </si>
  <si>
    <t>20х20х1,0</t>
  </si>
  <si>
    <t>20х20х1,2</t>
  </si>
  <si>
    <t>20х20х1,5</t>
  </si>
  <si>
    <t>20х20х2,0</t>
  </si>
  <si>
    <t>25х25х1,5</t>
  </si>
  <si>
    <t>25х25х2,0</t>
  </si>
  <si>
    <t>30х30х1,5</t>
  </si>
  <si>
    <t>30х30х2,0</t>
  </si>
  <si>
    <t>40х40х1,5</t>
  </si>
  <si>
    <t>40х40х2,0</t>
  </si>
  <si>
    <t>Труба профильная квадратная</t>
  </si>
  <si>
    <t>50х50х2,0</t>
  </si>
  <si>
    <t>50х50х3,0</t>
  </si>
  <si>
    <t>60х60х1,5</t>
  </si>
  <si>
    <t>60х60х2,0</t>
  </si>
  <si>
    <t>60х60х3,0</t>
  </si>
  <si>
    <t>80х80х3,0</t>
  </si>
  <si>
    <t>80х80х4,0</t>
  </si>
  <si>
    <t>100х100х3,0</t>
  </si>
  <si>
    <t>100х100х4,0</t>
  </si>
  <si>
    <t>120х120х4,0</t>
  </si>
  <si>
    <t>140х140х4,0</t>
  </si>
  <si>
    <t>200х200х6,0</t>
  </si>
  <si>
    <t>ТРУБА ПРОФИЛЬНАЯ  ПРЯМОУГОЛЬНАЯ ГОСТ 8639-68, 8645-68</t>
  </si>
  <si>
    <t xml:space="preserve">Труба профильная прямоугольная </t>
  </si>
  <si>
    <t>20х10х1,5</t>
  </si>
  <si>
    <t>30х20х1,5</t>
  </si>
  <si>
    <t>40х20х1,2</t>
  </si>
  <si>
    <t>40х20х1,5</t>
  </si>
  <si>
    <t>40х20х2,0</t>
  </si>
  <si>
    <t>40х25х1,5</t>
  </si>
  <si>
    <t>40х25х2,0</t>
  </si>
  <si>
    <t>50х25х1,5</t>
  </si>
  <si>
    <t>50х25х2,0</t>
  </si>
  <si>
    <t>60х30х1,5</t>
  </si>
  <si>
    <t>60х30х2,0</t>
  </si>
  <si>
    <t>60х30х3,0</t>
  </si>
  <si>
    <t>60х40х1,5</t>
  </si>
  <si>
    <t>60х40х2,0</t>
  </si>
  <si>
    <t>60х40х3,0</t>
  </si>
  <si>
    <t>80х40х2,0</t>
  </si>
  <si>
    <t>80х40х3,0</t>
  </si>
  <si>
    <t>80х60х2,0</t>
  </si>
  <si>
    <t>100х50х3,0</t>
  </si>
  <si>
    <t>100х50х4,0</t>
  </si>
  <si>
    <t>120х80х3,0</t>
  </si>
  <si>
    <t>ТРУБА ОЦИНКОВАННАЯ ГОСТ 3262-75 , 10705-91</t>
  </si>
  <si>
    <t xml:space="preserve"> </t>
  </si>
  <si>
    <t xml:space="preserve">Труба оцинк. </t>
  </si>
  <si>
    <t>15х2,8</t>
  </si>
  <si>
    <t>20х2,8</t>
  </si>
  <si>
    <t>25х2,8</t>
  </si>
  <si>
    <t>25х3,2</t>
  </si>
  <si>
    <t>32х3,2</t>
  </si>
  <si>
    <t>40х3,5</t>
  </si>
  <si>
    <t>57х3,5</t>
  </si>
  <si>
    <t>76х3,5</t>
  </si>
  <si>
    <t>КРУГ  ГОСТ 2590-88</t>
  </si>
  <si>
    <t>Катанка  (бухта)</t>
  </si>
  <si>
    <t>Катанка  (пруток)</t>
  </si>
  <si>
    <t xml:space="preserve">Круг ст.3 пс/сп (пруток) </t>
  </si>
  <si>
    <t>Круг ст.3 пс/сп</t>
  </si>
  <si>
    <t>Круг ст. 3пс/сп</t>
  </si>
  <si>
    <t>ПРОВОЛОКА ГОСТ 3282-74, 6727-80</t>
  </si>
  <si>
    <t>Проволока т/о ГОСТ 3282-74</t>
  </si>
  <si>
    <t>Ø 1,2 мм</t>
  </si>
  <si>
    <t>бухта</t>
  </si>
  <si>
    <t>Ø 1,4 мм</t>
  </si>
  <si>
    <t>Ø 1,6 мм</t>
  </si>
  <si>
    <t>Ø 2,0 мм</t>
  </si>
  <si>
    <t>Ø 3,0 мм</t>
  </si>
  <si>
    <t>Ø 4,0 мм</t>
  </si>
  <si>
    <t>Ø 5,0 мм</t>
  </si>
  <si>
    <t>Ø 6,0 мм</t>
  </si>
  <si>
    <t xml:space="preserve">Проволока Вр-1 ГОСТ 6727-80 </t>
  </si>
  <si>
    <t xml:space="preserve">СЕТКА СВАРНАЯ ОЦИНКОВАННАЯ </t>
  </si>
  <si>
    <t>Сетка сварная оцин. 6*6 мм</t>
  </si>
  <si>
    <t>Ø 0,6 мм</t>
  </si>
  <si>
    <t>1*15</t>
  </si>
  <si>
    <t>рулон</t>
  </si>
  <si>
    <t>Сетка сварная оцин. 10*10 мм</t>
  </si>
  <si>
    <t>Ø 0,8 мм</t>
  </si>
  <si>
    <t xml:space="preserve">Сетка сварная оцин. 12,5*12,5 мм </t>
  </si>
  <si>
    <t>СЕТКА КЛАДОЧНАЯ ТУ 25.93.13-001-03876796-2019</t>
  </si>
  <si>
    <t xml:space="preserve">Сетка кладочная </t>
  </si>
  <si>
    <t xml:space="preserve"> 3х100х100 (1,0х2,0)</t>
  </si>
  <si>
    <t xml:space="preserve"> 4х100х100 (1,0х2,0)</t>
  </si>
  <si>
    <t xml:space="preserve"> 4х100х100 (2,0х3,0)</t>
  </si>
  <si>
    <t>4х200х200 (1,0х2,0)</t>
  </si>
  <si>
    <t xml:space="preserve"> 4х50х50 (0,25х2,0)</t>
  </si>
  <si>
    <t>4х50х50 (0,380х1,5)</t>
  </si>
  <si>
    <t>4х50х50 (0,510х1,5)</t>
  </si>
  <si>
    <t>4х50х50 (0,510х2,0)</t>
  </si>
  <si>
    <t>шт</t>
  </si>
  <si>
    <t xml:space="preserve"> 4х50х50 (1,0х2,0)</t>
  </si>
  <si>
    <t xml:space="preserve">СЕТКА СТЕКЛОПЛАСТИКОВАЯ </t>
  </si>
  <si>
    <t xml:space="preserve">Сетка стеклопластиковая </t>
  </si>
  <si>
    <t>2,5х50х50</t>
  </si>
  <si>
    <t>1,1*50</t>
  </si>
  <si>
    <t>2,5х100х100</t>
  </si>
  <si>
    <t xml:space="preserve">СЕТКА ШАРНИРНАЯ </t>
  </si>
  <si>
    <t xml:space="preserve">Сетка шарнирная оцинк. </t>
  </si>
  <si>
    <t>1200/10</t>
  </si>
  <si>
    <t>10 м.п.</t>
  </si>
  <si>
    <t>1500/12</t>
  </si>
  <si>
    <t>1500*15</t>
  </si>
  <si>
    <t>1800/18</t>
  </si>
  <si>
    <t>50 м.п</t>
  </si>
  <si>
    <t>50 м.п.</t>
  </si>
  <si>
    <t xml:space="preserve">рулон </t>
  </si>
  <si>
    <t>КВАДРАТ ГОСТ 2591-88</t>
  </si>
  <si>
    <t xml:space="preserve">Квадрат </t>
  </si>
  <si>
    <t>10х10</t>
  </si>
  <si>
    <t>12х12</t>
  </si>
  <si>
    <t>14х14</t>
  </si>
  <si>
    <t>20х20</t>
  </si>
  <si>
    <t>ПОЛОСА  ГОСТ 103-76, 6009-74</t>
  </si>
  <si>
    <t>Полоса (пруток)</t>
  </si>
  <si>
    <t>3х30</t>
  </si>
  <si>
    <t>4х40</t>
  </si>
  <si>
    <t>4х50</t>
  </si>
  <si>
    <t>5х40</t>
  </si>
  <si>
    <t>ШЕСТИГРАННИК  ГОСТ 2879-88</t>
  </si>
  <si>
    <t>Шестигранник</t>
  </si>
  <si>
    <t xml:space="preserve">Шестигранник </t>
  </si>
  <si>
    <t>Доска Б/У</t>
  </si>
  <si>
    <t>Поставка под заказ любой металлопродукции !!! Порезка металла для транспортировки !!!</t>
  </si>
  <si>
    <t xml:space="preserve">Внимание !!! Труба Э/С , ВГП , Профильная отпускается по теоретическому весу согласно сертификата завода изготовителя </t>
  </si>
  <si>
    <t>Так-же в наличии :  Сантехнические материалы (Отводы, задвижки, фланцы, и многое другое!!! ) Электроды, Утеплитель</t>
  </si>
  <si>
    <t>Официальный дилер компании "Металл Профиль"</t>
  </si>
  <si>
    <t>ООО "ТД Промкомплект" , г.Ачинск , Южная Промзона, квартал VII , стр.1</t>
  </si>
  <si>
    <t>Тел/факс : 8(39151) 7-01-62, 7-18-18</t>
  </si>
  <si>
    <t>ОСНОВНЫЕ ВИДЫ ПРОДУКЦИИ С ПОЛИМЕРНЫМ ПОКРЫТИЕМ</t>
  </si>
  <si>
    <t>Наименование продукции</t>
  </si>
  <si>
    <t>ширина профиля полная, мм</t>
  </si>
  <si>
    <t>длина листа</t>
  </si>
  <si>
    <t>лист м2</t>
  </si>
  <si>
    <t>ПРЕМИУМ</t>
  </si>
  <si>
    <r>
      <t>ПРЕМЬЕР -</t>
    </r>
    <r>
      <rPr>
        <b/>
        <sz val="8"/>
        <rFont val="Arial"/>
        <family val="2"/>
        <charset val="204"/>
      </rPr>
      <t xml:space="preserve"> ГОСТ</t>
    </r>
  </si>
  <si>
    <r>
      <t xml:space="preserve">СТАНДАРТ </t>
    </r>
    <r>
      <rPr>
        <b/>
        <sz val="10"/>
        <rFont val="Arial"/>
        <family val="2"/>
        <charset val="204"/>
      </rPr>
      <t>-ТУ</t>
    </r>
  </si>
  <si>
    <r>
      <rPr>
        <sz val="8"/>
        <rFont val="Arial"/>
        <family val="2"/>
        <charset val="204"/>
      </rPr>
      <t>Эконом</t>
    </r>
    <r>
      <rPr>
        <b/>
        <sz val="8"/>
        <rFont val="Arial"/>
        <family val="2"/>
        <charset val="204"/>
      </rPr>
      <t xml:space="preserve"> - </t>
    </r>
    <r>
      <rPr>
        <b/>
        <sz val="11"/>
        <rFont val="Arial"/>
        <family val="2"/>
        <charset val="204"/>
      </rPr>
      <t>ТУ</t>
    </r>
  </si>
  <si>
    <t>Тип покрытия</t>
  </si>
  <si>
    <t>Agneta 30 мкм</t>
  </si>
  <si>
    <t>PURMAN 50 мкм</t>
  </si>
  <si>
    <t>CLOUDY 35 мкм</t>
  </si>
  <si>
    <t>PVDF     27 мкм</t>
  </si>
  <si>
    <t>PVDF Matt.</t>
  </si>
  <si>
    <t>ECOSTEEL текстур.    30 мкм</t>
  </si>
  <si>
    <t>ECOSTEEL  Matt, 30мкм</t>
  </si>
  <si>
    <t>Norman MP25 мкм</t>
  </si>
  <si>
    <t>VikingMP 30 мкм</t>
  </si>
  <si>
    <t>Полиэстер 25 мкм</t>
  </si>
  <si>
    <t>Толщина металла,мм</t>
  </si>
  <si>
    <t>цена, лист</t>
  </si>
  <si>
    <t>цена.лист</t>
  </si>
  <si>
    <t>цена,лист</t>
  </si>
  <si>
    <t>Cрок гарантии, лет*</t>
  </si>
  <si>
    <t>Металлочерепица МП ЛАМОНТЕРРА-X</t>
  </si>
  <si>
    <t xml:space="preserve">Металлочерепица МП </t>
  </si>
  <si>
    <t>-</t>
  </si>
  <si>
    <t>Металлочерепица МП</t>
  </si>
  <si>
    <t>Профилированный лист с полимерным покрытием</t>
  </si>
  <si>
    <t xml:space="preserve">Профнастил С-8 </t>
  </si>
  <si>
    <t>Профнастил С-8</t>
  </si>
  <si>
    <t xml:space="preserve">Профнастил С-10 </t>
  </si>
  <si>
    <t>Профнастил С-13</t>
  </si>
  <si>
    <t xml:space="preserve">Профнастил МП -18 </t>
  </si>
  <si>
    <t xml:space="preserve">Профнастил МП-20  </t>
  </si>
  <si>
    <t xml:space="preserve">Профнастил С-21 </t>
  </si>
  <si>
    <t>Профнастил НС-35</t>
  </si>
  <si>
    <t>Штакетник металлический</t>
  </si>
  <si>
    <t>Штакетник ПКТ (АКЦИЯ !!!)</t>
  </si>
  <si>
    <t xml:space="preserve">Штакетник TRAPEZE 0,45(МП) </t>
  </si>
  <si>
    <t>Штакетник 3D Staket</t>
  </si>
  <si>
    <t>Штакетник 3D Staket (Дуб)</t>
  </si>
  <si>
    <t>Штакетник (Кр)118*1200</t>
  </si>
  <si>
    <t>Штакетник  МП Line 16,5*99</t>
  </si>
  <si>
    <t>Плоский лист с полимерным покрытием</t>
  </si>
  <si>
    <t xml:space="preserve">плоский лист </t>
  </si>
  <si>
    <t>Металлический сайдинг</t>
  </si>
  <si>
    <t>Сайдинг МП СК-14х226</t>
  </si>
  <si>
    <t>Сайдинг L-брус-15х240</t>
  </si>
  <si>
    <t>Сайдинг L-брус-XL-14*335</t>
  </si>
  <si>
    <t>Сайдинг Woodstock-28х330</t>
  </si>
  <si>
    <t xml:space="preserve">*подробные условия предоставления гарантии читайте на сайте www.metallprofil.ru в разделе "гарантия" </t>
  </si>
  <si>
    <t>Продукция выпускается по ТУ 5285-002-37144780-2012</t>
  </si>
  <si>
    <t>Официальный дилер  компании "Металл Профиль"</t>
  </si>
  <si>
    <t xml:space="preserve">ООО «ТД Промкомплект» </t>
  </si>
  <si>
    <t>г.Ачинск, Южная промзона, квартал VII , стр. 1</t>
  </si>
  <si>
    <t>тел/факс: 8 (39151) 7-01-62 , 7-18-18</t>
  </si>
  <si>
    <t>e-mail : pk2004@mail.ru</t>
  </si>
  <si>
    <t>ПРОФИЛИРОВАННЫЙ И ПЛОСКИЙ ЛИСТ ОЦИНКОВАННЫЙ</t>
  </si>
  <si>
    <t>ширина полная</t>
  </si>
  <si>
    <t>толщина листа, мм</t>
  </si>
  <si>
    <t>вес 1м.п/кг</t>
  </si>
  <si>
    <t>цена за 1 кв.м.,руб</t>
  </si>
  <si>
    <t>цена за лист</t>
  </si>
  <si>
    <t>Профнастил С-8 - ТУ</t>
  </si>
  <si>
    <t>Профнастил С-10</t>
  </si>
  <si>
    <t>Профнастил МП-18</t>
  </si>
  <si>
    <t>Профнастил МП-20 - ТУ</t>
  </si>
  <si>
    <t>Профнастил С-21</t>
  </si>
  <si>
    <t>Профнастил С-44</t>
  </si>
  <si>
    <t>Профнастил Н-60</t>
  </si>
  <si>
    <t>Профнастил Н-75</t>
  </si>
  <si>
    <t>Плоский лист</t>
  </si>
  <si>
    <t xml:space="preserve">Профилированный и плоский лист под заказ : </t>
  </si>
  <si>
    <t>Длинна листа: Любая под заказ, мин. 0,5 м., макс. 12 м. (При объеме менее 50 м2 - с открытым сроком изготовления</t>
  </si>
  <si>
    <t xml:space="preserve">ООО ТД "Промкомплект"                                                                                                                                                                </t>
  </si>
  <si>
    <t>тел :8(39151) 7-18-18 , 7-01-62</t>
  </si>
  <si>
    <t>www.tdprom24.ru , e-mail : pk2004@mail.ru</t>
  </si>
  <si>
    <t>№</t>
  </si>
  <si>
    <t>Изображение</t>
  </si>
  <si>
    <t>Размеры</t>
  </si>
  <si>
    <t>Цвета</t>
  </si>
  <si>
    <t>Ед. измерения</t>
  </si>
  <si>
    <t>цена за штуку</t>
  </si>
  <si>
    <t>Сайдинг Blockhaus</t>
  </si>
  <si>
    <t>3,66х 0,240</t>
  </si>
  <si>
    <t>банан, сливки, карамель, фисташки</t>
  </si>
  <si>
    <t>шт.</t>
  </si>
  <si>
    <t xml:space="preserve">D4,5D "Корабельная доска"
Сайдинг
</t>
  </si>
  <si>
    <t>3,66 х 0,265    полезная:  3,66 х 0,232</t>
  </si>
  <si>
    <t>все цвета (кроме шоколада)</t>
  </si>
  <si>
    <t xml:space="preserve">D5C "Елочка"
Сайдинг
</t>
  </si>
  <si>
    <t>3,05 х 0,286    полезная  3,05 х 0,254</t>
  </si>
  <si>
    <t>голубика, зефир,фисташка, халва</t>
  </si>
  <si>
    <t>Т 4
Софит (сплошной, перфорированный, с центр. перфорацией)</t>
  </si>
  <si>
    <t>3,05 х 0,305</t>
  </si>
  <si>
    <t>пломбир,киви,капучино, банан</t>
  </si>
  <si>
    <t>шоколад, гранат</t>
  </si>
  <si>
    <t>Стартовый профиль</t>
  </si>
  <si>
    <t>3,05 x 0,074</t>
  </si>
  <si>
    <t>пломбир</t>
  </si>
  <si>
    <t>Финишный профиль</t>
  </si>
  <si>
    <t>3,05 x 0,041</t>
  </si>
  <si>
    <t>все цвета</t>
  </si>
  <si>
    <t xml:space="preserve">
Внешний угол
</t>
  </si>
  <si>
    <t>3,05 x 0,075</t>
  </si>
  <si>
    <t>Пломбир</t>
  </si>
  <si>
    <t xml:space="preserve">
Внутренний угол
</t>
  </si>
  <si>
    <t>3,05 x 0,065</t>
  </si>
  <si>
    <t>J-профиль</t>
  </si>
  <si>
    <t>3,05 x 0,023</t>
  </si>
  <si>
    <t>Наличник 75</t>
  </si>
  <si>
    <t>3,66 x 0,065</t>
  </si>
  <si>
    <t>Наличник 89</t>
  </si>
  <si>
    <t>3,66 x 0,89</t>
  </si>
  <si>
    <t>Н-профиль</t>
  </si>
  <si>
    <t>3,05 x 0,078</t>
  </si>
  <si>
    <t>Окантовочный профиль</t>
  </si>
  <si>
    <t>Околооконный профиль</t>
  </si>
  <si>
    <t>3,66 x 0,200</t>
  </si>
  <si>
    <t>шоколад</t>
  </si>
  <si>
    <t xml:space="preserve">
J-фаска
</t>
  </si>
  <si>
    <t>3,05 x 0,203</t>
  </si>
  <si>
    <t>пломбир,банан,капучино,киви</t>
  </si>
  <si>
    <t>Откос</t>
  </si>
  <si>
    <t>3,66 x 0,254</t>
  </si>
  <si>
    <t>Отлив</t>
  </si>
  <si>
    <t>3,05 x 0,043</t>
  </si>
  <si>
    <t>Молдинг</t>
  </si>
  <si>
    <t>3,05 x 0,042</t>
  </si>
  <si>
    <r>
      <t xml:space="preserve">ООО ТД "Промкомплект"  </t>
    </r>
    <r>
      <rPr>
        <b/>
        <i/>
        <sz val="14"/>
        <color indexed="8"/>
        <rFont val="Arial Black"/>
        <family val="2"/>
        <charset val="204"/>
      </rPr>
      <t xml:space="preserve">т.7-18-18 </t>
    </r>
    <r>
      <rPr>
        <b/>
        <i/>
        <sz val="20"/>
        <color indexed="8"/>
        <rFont val="Arial Black"/>
        <family val="2"/>
        <charset val="204"/>
      </rPr>
      <t xml:space="preserve">                                                                                                                                                              </t>
    </r>
  </si>
  <si>
    <r>
      <t xml:space="preserve">  </t>
    </r>
    <r>
      <rPr>
        <i/>
        <sz val="10"/>
        <color indexed="8"/>
        <rFont val="Times New Roman"/>
        <family val="1"/>
        <charset val="204"/>
      </rPr>
      <t xml:space="preserve">    </t>
    </r>
  </si>
  <si>
    <t>Размер уп. (ДхШхВ)</t>
  </si>
  <si>
    <t>Шт/уп</t>
  </si>
  <si>
    <t>Панель Кирпич (Berg)</t>
  </si>
  <si>
    <t>Кирпичный</t>
  </si>
  <si>
    <t>1127*461 мм; полезная площадь 0,44 кв.м.</t>
  </si>
  <si>
    <t>Вишневый</t>
  </si>
  <si>
    <t>Коричневый</t>
  </si>
  <si>
    <t>Золотистый</t>
  </si>
  <si>
    <t>Серый</t>
  </si>
  <si>
    <t>Панель Крупный камень (Fels)</t>
  </si>
  <si>
    <t>Жемчужный (снят с п-ва)</t>
  </si>
  <si>
    <t>1150*450 мм   полезная площадь 0,45 кв.м.</t>
  </si>
  <si>
    <t>Перламутровый</t>
  </si>
  <si>
    <t xml:space="preserve">Ржаной </t>
  </si>
  <si>
    <t>Северная скала</t>
  </si>
  <si>
    <t xml:space="preserve">Слановая кость </t>
  </si>
  <si>
    <t>Терракотовый</t>
  </si>
  <si>
    <t>Панель Мелкий камень (Stein)</t>
  </si>
  <si>
    <t>Молочный</t>
  </si>
  <si>
    <t>1196*426мм; полезная площадь 0,45кв.м.</t>
  </si>
  <si>
    <t>Бронзовый</t>
  </si>
  <si>
    <t>Янтарный</t>
  </si>
  <si>
    <t>Осенний лес</t>
  </si>
  <si>
    <t>Зеленый</t>
  </si>
  <si>
    <t>Панель Юрский мрамор (Burg)</t>
  </si>
  <si>
    <t>Белый</t>
  </si>
  <si>
    <t>1072*472 мм; полезная площадь 0,42кв.м.</t>
  </si>
  <si>
    <t>Землянной</t>
  </si>
  <si>
    <t xml:space="preserve">Темный </t>
  </si>
  <si>
    <t>Платиновый</t>
  </si>
  <si>
    <t>Цвет шерсти</t>
  </si>
  <si>
    <t>Песчаный</t>
  </si>
  <si>
    <t>Оливковый</t>
  </si>
  <si>
    <t>Кукурузный</t>
  </si>
  <si>
    <t>Льняной</t>
  </si>
  <si>
    <t>Стартовый металлический</t>
  </si>
  <si>
    <t>2 метра</t>
  </si>
  <si>
    <t xml:space="preserve"> Стартовый угловой ПВХ</t>
  </si>
  <si>
    <t>угол Кирпич (Berg)</t>
  </si>
  <si>
    <r>
      <t>520*470*160 мм;</t>
    </r>
    <r>
      <rPr>
        <b/>
        <i/>
        <sz val="9"/>
        <color indexed="8"/>
        <rFont val="Arial2"/>
        <family val="2"/>
        <charset val="204"/>
      </rPr>
      <t xml:space="preserve"> высота 458 мм, ширина 117 мм</t>
    </r>
  </si>
  <si>
    <t>Угол Крупный камень (Fels)</t>
  </si>
  <si>
    <t xml:space="preserve">Жемчужный </t>
  </si>
  <si>
    <t xml:space="preserve">Перламутровый </t>
  </si>
  <si>
    <t>Слоновая кость</t>
  </si>
  <si>
    <t>угол Мелкий камень (Stein)</t>
  </si>
  <si>
    <r>
      <t>525*425*195 мм;</t>
    </r>
    <r>
      <rPr>
        <b/>
        <i/>
        <sz val="9"/>
        <color indexed="8"/>
        <rFont val="Arial2"/>
        <family val="2"/>
        <charset val="204"/>
      </rPr>
      <t xml:space="preserve"> высота 470 мм,  ширина 140 мм</t>
    </r>
  </si>
  <si>
    <t>Темны орех</t>
  </si>
  <si>
    <t>угол Юрский мрамор (Burg)</t>
  </si>
  <si>
    <r>
      <t>525*480*200 мм;</t>
    </r>
    <r>
      <rPr>
        <b/>
        <i/>
        <sz val="9"/>
        <color indexed="8"/>
        <rFont val="Arial2"/>
        <family val="2"/>
        <charset val="204"/>
      </rPr>
      <t xml:space="preserve"> высота 470 мм, ширина 150 мм</t>
    </r>
  </si>
  <si>
    <t>Темный</t>
  </si>
  <si>
    <t>Земляной</t>
  </si>
  <si>
    <t>Фасадный J профиль</t>
  </si>
  <si>
    <t>Жженый</t>
  </si>
  <si>
    <t>длина 3,05</t>
  </si>
  <si>
    <t>Агатовый, Бежевый, Дымчатый, Палевый, Слоновая кость, Каштановый</t>
  </si>
  <si>
    <t xml:space="preserve">Новая коллекция - Я - ФАСАД </t>
  </si>
  <si>
    <t>Я -фасад</t>
  </si>
  <si>
    <t xml:space="preserve">Янтарный </t>
  </si>
  <si>
    <t>1,056х0,350</t>
  </si>
  <si>
    <t>395 р.</t>
  </si>
  <si>
    <t>Официальный дилер группы компании "Металл Профиль"</t>
  </si>
  <si>
    <t xml:space="preserve">ООО ТД "Промкомплект" </t>
  </si>
  <si>
    <t>г.Ачинск, Южная промзона, квартал VI , строение 1</t>
  </si>
  <si>
    <t xml:space="preserve">www.tdprom24.ru                e-mail : pk2004@mail.ru </t>
  </si>
  <si>
    <t>ВОДОСТОЧНЫЕ СИСТЕМЫ МЕТАЛЛПРОФИЛЬ</t>
  </si>
  <si>
    <t>ед изм</t>
  </si>
  <si>
    <t>цена, руб.</t>
  </si>
  <si>
    <t>примечание</t>
  </si>
  <si>
    <r>
      <t xml:space="preserve">             </t>
    </r>
    <r>
      <rPr>
        <b/>
        <sz val="9"/>
        <rFont val="Arial"/>
        <family val="2"/>
        <charset val="204"/>
      </rPr>
      <t>Водосточная система прямоугольного сечения МП МОДЕРН 120/ 76</t>
    </r>
    <r>
      <rPr>
        <b/>
        <sz val="10"/>
        <rFont val="Arial"/>
        <family val="2"/>
        <charset val="204"/>
      </rPr>
      <t xml:space="preserve">                                                      </t>
    </r>
    <r>
      <rPr>
        <b/>
        <sz val="7"/>
        <rFont val="Arial"/>
        <family val="2"/>
        <charset val="204"/>
      </rPr>
      <t>Пластизол  Solano 200 мкм (ArcelorMittal, Германия).</t>
    </r>
  </si>
  <si>
    <t>Желоб водосточный120х86х3000</t>
  </si>
  <si>
    <t xml:space="preserve">СТАНДАРТНЫЕ ЦВЕТА (всегда на складе): RAL9010 — белый, RAL8017 — коричневый, Р363 -вишня. </t>
  </si>
  <si>
    <t>Держатель желоба 120х86</t>
  </si>
  <si>
    <t>Заглушка желоба 120х86 правая</t>
  </si>
  <si>
    <t>Заглушка желоба 120х86 левая</t>
  </si>
  <si>
    <t>Угол желоба 120х86 наружний</t>
  </si>
  <si>
    <t>Угол желоба 120х86 внутренний</t>
  </si>
  <si>
    <t>Воронка выпускная 76х102</t>
  </si>
  <si>
    <t>Труба водосточная 76х102х3000</t>
  </si>
  <si>
    <t>Труба водосточная 76х102х2000</t>
  </si>
  <si>
    <t>Труба водосточная 76х102х3000 с коленом</t>
  </si>
  <si>
    <t>Труба водосточная 76х102х1000 с коленом</t>
  </si>
  <si>
    <t>Держатель трубы 76х102 (на кирпич)</t>
  </si>
  <si>
    <t>Держатель трубы 76х102 (на дерево)</t>
  </si>
  <si>
    <t>Колено трубы 76х102</t>
  </si>
  <si>
    <r>
      <t xml:space="preserve">                досточная система круглого сечения МП ПРЕСТИЖ 125/100</t>
    </r>
    <r>
      <rPr>
        <b/>
        <sz val="10"/>
        <rFont val="Arial"/>
        <family val="2"/>
        <charset val="204"/>
      </rPr>
      <t xml:space="preserve">                                                                          </t>
    </r>
    <r>
      <rPr>
        <b/>
        <sz val="7"/>
        <rFont val="Arial"/>
        <family val="2"/>
        <charset val="204"/>
      </rPr>
      <t xml:space="preserve">                                                Пластизол двухсторонний Solano 100/100 мкм (ArcelorMittal), Германия.</t>
    </r>
  </si>
  <si>
    <t>Желоб водосточный D125х3000</t>
  </si>
  <si>
    <t xml:space="preserve">СТАНДАРТНЫЕ ЦВЕТА (всегда на складе): RAL9010 — белый, RAL8017 — коричневый, Р363 -вишня, RAL6005 - зеленый </t>
  </si>
  <si>
    <t>Держатель желоба D125х280</t>
  </si>
  <si>
    <t>Заглушка желоба D125</t>
  </si>
  <si>
    <t>Соеденитель желоба D125</t>
  </si>
  <si>
    <t>Угол желоба наружний D125</t>
  </si>
  <si>
    <t>Угол желоба внутренний D125</t>
  </si>
  <si>
    <t>Угол желоба наружний D125х135º</t>
  </si>
  <si>
    <t>Угол желоба внутренний D125х135º</t>
  </si>
  <si>
    <t>Воронка выпускная D125х100</t>
  </si>
  <si>
    <t>Труба водосточная D100х3000</t>
  </si>
  <si>
    <t>Труба водосточная D100х2000</t>
  </si>
  <si>
    <t>Труба труба соединительная D100х1000</t>
  </si>
  <si>
    <t>Держатель трубы D100 (на кирпич)</t>
  </si>
  <si>
    <t>Держатель трубы D100 (на дерево)</t>
  </si>
  <si>
    <t xml:space="preserve">Колено трубы D100 </t>
  </si>
  <si>
    <t>Колено сливное D100</t>
  </si>
  <si>
    <t>Тройник трубы D100</t>
  </si>
  <si>
    <t>СОПУТСТВУЮЩИЕ ТОВАРЫ</t>
  </si>
  <si>
    <t>размеры, мм</t>
  </si>
  <si>
    <t xml:space="preserve">Кронштейн КК-50 (ОЦ-01-БЦ-1,2) </t>
  </si>
  <si>
    <t>КК 50х50</t>
  </si>
  <si>
    <t>Стандартные элементы отделки</t>
  </si>
  <si>
    <t xml:space="preserve">Кронштейн КК-120 (ОЦ-01-БЦ-1,2) </t>
  </si>
  <si>
    <t>КК 120х120</t>
  </si>
  <si>
    <t xml:space="preserve">Кронштейн КК-150 (ОЦ-01-БЦ-1,2) </t>
  </si>
  <si>
    <t>КК 150*150</t>
  </si>
  <si>
    <t>Крепежный профиль шляпный 90х20х3000х1,2 мм</t>
  </si>
  <si>
    <t>90х20х1,2</t>
  </si>
  <si>
    <t xml:space="preserve">Крепежный кронштейн усиленный с шайбой (1,2 мм) </t>
  </si>
  <si>
    <t>ККУ - 120</t>
  </si>
  <si>
    <t>ККУ - 150</t>
  </si>
  <si>
    <t xml:space="preserve">Крепежный кронштейн усиленный с шайбой (2,0 мм) </t>
  </si>
  <si>
    <t>ККУ - 180</t>
  </si>
  <si>
    <t>ККУ - 200</t>
  </si>
  <si>
    <t>Крепежный профиль Г-образный (ОЦ-01-БЦ-0,9)</t>
  </si>
  <si>
    <t>40х40х3000</t>
  </si>
  <si>
    <t>Крепежный профиль Г-образный (ОЦ-01-БЦ-1,2)</t>
  </si>
  <si>
    <t>Профиль потолочный П60х27х3000 (0,5 мм)</t>
  </si>
  <si>
    <t>60х27х3000</t>
  </si>
  <si>
    <t xml:space="preserve">Подвес прямой П60 (0,7 мм) </t>
  </si>
  <si>
    <t>П60</t>
  </si>
  <si>
    <t xml:space="preserve">Гидроизоляционные и пароизоляционные материалы </t>
  </si>
  <si>
    <t>Изоспан - А Мембрана ветро-влагозащитная паропроницаемая (1,6*43,75)</t>
  </si>
  <si>
    <t>70 м2</t>
  </si>
  <si>
    <t>Изоспан - А Мембрана ветро-влагозащитная паропроницаемая (1,6*21,87)</t>
  </si>
  <si>
    <t>35м2</t>
  </si>
  <si>
    <t>Изоспан - В  Мембрана  пароизоляционная (1,6*43,75)</t>
  </si>
  <si>
    <t>Изоспан - В  Мембрана  пароизоляционная (1,6*21,875)</t>
  </si>
  <si>
    <t>Изоспан - Д Гидро-пароизоляция (1,6*43,75)</t>
  </si>
  <si>
    <t>70м2</t>
  </si>
  <si>
    <t>Изоспан - Д Гидро-пароизоляция (1,6*21,875)</t>
  </si>
  <si>
    <t xml:space="preserve">Изоспан — FВ Пленка отражающая  </t>
  </si>
  <si>
    <t>35 м2</t>
  </si>
  <si>
    <t xml:space="preserve">ИЗОСПАН </t>
  </si>
  <si>
    <t>Изоспан - FX Пленка отражающая тепло-гидроизоляционная 3,0 мм</t>
  </si>
  <si>
    <t>36 м2</t>
  </si>
  <si>
    <t>Изоспан - FX Пленка отражающая тепло-гидроизоляционная 4,0 мм</t>
  </si>
  <si>
    <t xml:space="preserve">Пленка пароизоляционная Ютафол Н96 Сильвер 1500 мм </t>
  </si>
  <si>
    <t>1,5х50м</t>
  </si>
  <si>
    <t>Подкровельные пленки, кровельная вентиляция</t>
  </si>
  <si>
    <t>Пленка гидроизоляционная  Д 96 Сильвер</t>
  </si>
  <si>
    <t>Выход универсальный Ф 110/200 на металлочерепицу</t>
  </si>
  <si>
    <t>Выход вентиляции Ø 160 (для металлочерепицы)</t>
  </si>
  <si>
    <t xml:space="preserve">Саморезы </t>
  </si>
  <si>
    <t>Саморез 4,8х28 кровельный цветной с ЭПДМ прокладкой</t>
  </si>
  <si>
    <t>4,8*28</t>
  </si>
  <si>
    <t>Метизы</t>
  </si>
  <si>
    <t>Саморез 4,8х28 кровельный оцинк. с ЭПДМ прокладкой</t>
  </si>
  <si>
    <t>Саморез 4,8х80 коньковый цветной с ЭПДМ-прокладкой</t>
  </si>
  <si>
    <t>4,8*80</t>
  </si>
  <si>
    <t>Саморез 4,8х80 коньковый оцинк. с ЭПДМ-прокладкой</t>
  </si>
  <si>
    <t xml:space="preserve">Саморез с п/шайбой оцинк. 4,2х16 (острый) </t>
  </si>
  <si>
    <t>4,2*16</t>
  </si>
  <si>
    <t xml:space="preserve">Саморез с п/шайбой оцинк. 4,2х16 (сверло) </t>
  </si>
  <si>
    <t>4,2х16</t>
  </si>
  <si>
    <t xml:space="preserve">Саморез с п/шайбой цветной 4,2х16 (острый) </t>
  </si>
  <si>
    <t xml:space="preserve">Саморез с п/шайбой цветной 4,2х16 (сверло) </t>
  </si>
  <si>
    <t>Дюбель-гвоздь для изоляции с пластиковым гвоздем</t>
  </si>
  <si>
    <t>10*140</t>
  </si>
  <si>
    <t xml:space="preserve">Уплотнитель универсальный самоклеющийся </t>
  </si>
  <si>
    <t>Уплотнители и дополнительные элементы</t>
  </si>
  <si>
    <t>Лента герметезирующая BIGBAND (рулон)</t>
  </si>
  <si>
    <t>100х3000</t>
  </si>
  <si>
    <t xml:space="preserve">Герметик силиконовый </t>
  </si>
  <si>
    <t>280 мл</t>
  </si>
  <si>
    <t xml:space="preserve">Краска аэрозоль </t>
  </si>
  <si>
    <t>400 мл</t>
  </si>
  <si>
    <t xml:space="preserve">Переходной мостик </t>
  </si>
  <si>
    <t>Снегозадержатель трубчатый</t>
  </si>
  <si>
    <t>Снегозадержатель трубчатый (ЭКОНОМ) RoofRetail</t>
  </si>
  <si>
    <t xml:space="preserve">Ограждение кровельное </t>
  </si>
  <si>
    <t>600х1860</t>
  </si>
  <si>
    <t xml:space="preserve">Мансардные окна FAKRO FTS-V 78х118 </t>
  </si>
  <si>
    <t>78х118</t>
  </si>
  <si>
    <t>Мансардные окна FAKRO</t>
  </si>
  <si>
    <t>Оклад EZV для профилированной кровли 78х118</t>
  </si>
  <si>
    <t xml:space="preserve">ВОДОСТОЧНЫЕ СИСТЕМЫ оцинкованные </t>
  </si>
  <si>
    <t>Желоб водосточный D100х1250</t>
  </si>
  <si>
    <t>ОЦИНКОВАННАЯ толщина 0,5 мм</t>
  </si>
  <si>
    <t>Желоб водосточный D100х2000</t>
  </si>
  <si>
    <t>Желоб водосточный с патрубком  D100х1250</t>
  </si>
  <si>
    <t>Кронштейн  желоба D100</t>
  </si>
  <si>
    <t xml:space="preserve">Заглушка желоба </t>
  </si>
  <si>
    <t>Колено трубы D100</t>
  </si>
  <si>
    <t xml:space="preserve">Отмет (Колено сливное ) </t>
  </si>
  <si>
    <t>Труба водосточная D125х2000</t>
  </si>
  <si>
    <t xml:space="preserve">Держатель трубы D100 </t>
  </si>
  <si>
    <t xml:space="preserve">Шпилька-шуруп к хомуту трубы оцинк. </t>
  </si>
  <si>
    <t xml:space="preserve">e-mail : pk2004@mail.ru </t>
  </si>
  <si>
    <t>Водосточная система виниловая Grand Line 120 мм стандарт ПВХ</t>
  </si>
  <si>
    <t xml:space="preserve">Grand Line 135 мм </t>
  </si>
  <si>
    <t xml:space="preserve">Наименование </t>
  </si>
  <si>
    <t>Ед. изм.</t>
  </si>
  <si>
    <t xml:space="preserve">Цвет </t>
  </si>
  <si>
    <t>Шоколадный</t>
  </si>
  <si>
    <t>Графит</t>
  </si>
  <si>
    <t xml:space="preserve">Графит </t>
  </si>
  <si>
    <t xml:space="preserve">Воронка </t>
  </si>
  <si>
    <t xml:space="preserve">Желоб водосточный </t>
  </si>
  <si>
    <t>Заглушка желоба универсальная</t>
  </si>
  <si>
    <t xml:space="preserve">Колено сливное </t>
  </si>
  <si>
    <t>Колено трубы 45 гр.</t>
  </si>
  <si>
    <t>Кронштейн желоба</t>
  </si>
  <si>
    <t xml:space="preserve">Кронштейн желоба металл </t>
  </si>
  <si>
    <t xml:space="preserve">Муфта трубы соединительная </t>
  </si>
  <si>
    <t>Соединитель желобов</t>
  </si>
  <si>
    <t xml:space="preserve">Труба водосточная L-3,0 м.п. </t>
  </si>
  <si>
    <t>Угол желоба 90 гр. Универсальный</t>
  </si>
  <si>
    <t>Хомут трубы стандарт</t>
  </si>
  <si>
    <t xml:space="preserve">Хомут Трубы  Kliker ПВХ Line Premium </t>
  </si>
  <si>
    <t xml:space="preserve">шт </t>
  </si>
  <si>
    <t>г.Ачинск , Южная Промзона , квартал VII , стр.1</t>
  </si>
  <si>
    <t>Тел : 8(39151) 7-18-18 , 7-01-62</t>
  </si>
  <si>
    <t>ВОДОСТОЧНАЯ СИСТЕМА GS-lite</t>
  </si>
  <si>
    <t>Ед.  изм.</t>
  </si>
  <si>
    <t>Цена, руб.</t>
  </si>
  <si>
    <t>Примечание</t>
  </si>
  <si>
    <t>ВОДОСТОЧНАЯ СИСТЕМА КРУГЛОГО СЕЧЕНИЯ GS - LITE</t>
  </si>
  <si>
    <t>Желоб водосточный D125х3000 GS lite</t>
  </si>
  <si>
    <t xml:space="preserve">СТАНДАРТНЫЕ ЦВЕТА
RAL9010 - белый,                          RAL8017 - коричневый,                 RAL 7024 серый графитовый                    </t>
  </si>
  <si>
    <t>Держатель желоба D 125*280 (3 мм. Усил.) GS lite</t>
  </si>
  <si>
    <t xml:space="preserve">Держатель желоба карнизный D 125х132 (3 мм. Усил) </t>
  </si>
  <si>
    <t>Заглушка желоба D 125 GS lite</t>
  </si>
  <si>
    <t>Соединитель желоба D 125 GS lite</t>
  </si>
  <si>
    <t xml:space="preserve">Угол желоба наружный D 125х90 GS lite </t>
  </si>
  <si>
    <t>Угол желоба внутренний D 125х90 GS lite</t>
  </si>
  <si>
    <t xml:space="preserve">Воронка выпускная D 125х90 GS lite </t>
  </si>
  <si>
    <t xml:space="preserve">Труба водосточная D 90х3000 GS lite </t>
  </si>
  <si>
    <t xml:space="preserve">Труба соединительная D 90х1000 GS lite </t>
  </si>
  <si>
    <t xml:space="preserve">Держатель трубы D 90 (на дерево) </t>
  </si>
  <si>
    <t xml:space="preserve">Держатель трубы D 90 (на кирпич) </t>
  </si>
  <si>
    <t xml:space="preserve">Колено сливное D 90х60 GS lite </t>
  </si>
  <si>
    <t xml:space="preserve">Колено трубы D 90х60 GS lite </t>
  </si>
  <si>
    <t xml:space="preserve">Цены указаны в рублях (включая НДС) </t>
  </si>
  <si>
    <t>Официальный дилер компании "Docke -Экстружен"</t>
  </si>
  <si>
    <r>
      <t>www.tdprom24.ru</t>
    </r>
    <r>
      <rPr>
        <b/>
        <i/>
        <sz val="9"/>
        <rFont val="Arial Cyr"/>
        <family val="2"/>
        <charset val="204"/>
      </rPr>
      <t xml:space="preserve">             e-mail : </t>
    </r>
    <r>
      <rPr>
        <b/>
        <i/>
        <sz val="9"/>
        <color indexed="12"/>
        <rFont val="Arial Cyr"/>
        <family val="2"/>
        <charset val="204"/>
      </rPr>
      <t>pk2004@mail.ru</t>
    </r>
  </si>
  <si>
    <t>Водосточная система "DOCKE"</t>
  </si>
  <si>
    <t xml:space="preserve">Цена </t>
  </si>
  <si>
    <t>Водосточный желоб, 3м</t>
  </si>
  <si>
    <t>шоколад, киви, банан</t>
  </si>
  <si>
    <t>Водосточная труба, 3м</t>
  </si>
  <si>
    <t>Муфта соединительная</t>
  </si>
  <si>
    <t>Угловой элемент 90 гр.</t>
  </si>
  <si>
    <t>Заглушка</t>
  </si>
  <si>
    <t>Воронка</t>
  </si>
  <si>
    <t>Колено 45 гр.</t>
  </si>
  <si>
    <t>Колено 72 гр.</t>
  </si>
  <si>
    <t>Хомут универсальный</t>
  </si>
  <si>
    <t>Наконечник</t>
  </si>
  <si>
    <t xml:space="preserve">Кронштейн желоба металлический </t>
  </si>
  <si>
    <t>тел : 8(391-51) 7-18-18, 7-01-62</t>
  </si>
  <si>
    <t>Наплавляемая Кровля ТехноНиколь</t>
  </si>
  <si>
    <t>шт.    (под-н)</t>
  </si>
  <si>
    <t>м2 в рул.</t>
  </si>
  <si>
    <t xml:space="preserve">Розница шт.    </t>
  </si>
  <si>
    <t>Опт                 шт. (50 шт)</t>
  </si>
  <si>
    <t xml:space="preserve">Рубероид РПП 300 (Юрга)  (низ) </t>
  </si>
  <si>
    <t>1000х15000</t>
  </si>
  <si>
    <t>Рубероид РКК 350 (с крошкой) (верх)</t>
  </si>
  <si>
    <t>1000х10000</t>
  </si>
  <si>
    <t>Рубемаст Стеклоизол ХПП 2,1</t>
  </si>
  <si>
    <t>1000х9000</t>
  </si>
  <si>
    <t>Рубемаст Стеклоизол ХКП (с крошкой) 3,5</t>
  </si>
  <si>
    <t>1000*9000</t>
  </si>
  <si>
    <t>Рубемаст Стеклоизол ТПП</t>
  </si>
  <si>
    <t>Рубемаст Стеклоизол ТКП (с крошкой) 3,5 мм</t>
  </si>
  <si>
    <t>Рубемаст Стеклоизол ТКП (с крошкой) 4,0 мм</t>
  </si>
  <si>
    <t>Рубемаст Линокром ХПП</t>
  </si>
  <si>
    <t>1000*15000</t>
  </si>
  <si>
    <t>Рубемаст Линокром ХКП (с крошкой)</t>
  </si>
  <si>
    <t>1000*10000</t>
  </si>
  <si>
    <t>Рубемаст Линокром ТПП</t>
  </si>
  <si>
    <t>Рубемаст Линокром ТКП (с крошкой)</t>
  </si>
  <si>
    <t>Рубемаст Бикрост ЭПП</t>
  </si>
  <si>
    <t>Рубемаст Бикрост ЭКП (с крошкой)</t>
  </si>
  <si>
    <t>Праймер Битумный ISOBOX (18л/16кг)</t>
  </si>
  <si>
    <t>Праймер Битумный AquaMast (3л/2,4кг)</t>
  </si>
  <si>
    <t>Мастика Битумно-резиновая AquaMast (18кг)</t>
  </si>
  <si>
    <t>Мастика Битумная AquaMast (18кг)</t>
  </si>
  <si>
    <t xml:space="preserve">ОНДУЛИН </t>
  </si>
  <si>
    <t xml:space="preserve">Ондулин SMART (серый,коричневый, красный)   </t>
  </si>
  <si>
    <t>950*1950</t>
  </si>
  <si>
    <t xml:space="preserve">Ондулин SMART (зеленый) </t>
  </si>
  <si>
    <t xml:space="preserve">Ондулин SMART (черный) </t>
  </si>
  <si>
    <t xml:space="preserve">Ондулин Черепица (графит, красный,коричневый) </t>
  </si>
  <si>
    <t>Ондулин Черепица (Зеленый)</t>
  </si>
  <si>
    <t xml:space="preserve">ЭЛЕМЕНТЫ ОТДЕЛКИ </t>
  </si>
  <si>
    <t xml:space="preserve">Конек/Ендова/Щипец (коричневый,красный,ченрый) SMART </t>
  </si>
  <si>
    <t>360*360*1000</t>
  </si>
  <si>
    <t xml:space="preserve">Конек/Ендова/Щипец (зеленый) SMART </t>
  </si>
  <si>
    <t xml:space="preserve">Конек/Ендова/Щипец (корич, красн,) Черепица ОНДУЛИН </t>
  </si>
  <si>
    <t>150*1501000</t>
  </si>
  <si>
    <t xml:space="preserve">Конек/Ендова/Щипец (зеленый) Черепица ОНДУЛИН </t>
  </si>
  <si>
    <t>150*150*1000</t>
  </si>
  <si>
    <t xml:space="preserve">Аксессуары ОНДУЛИН СМАРТ </t>
  </si>
  <si>
    <t xml:space="preserve">Заполнитель универсальный (серый) </t>
  </si>
  <si>
    <t>20*0,85</t>
  </si>
  <si>
    <t xml:space="preserve">Покрывающий фартук (черный) </t>
  </si>
  <si>
    <t>0,24*0,940</t>
  </si>
  <si>
    <t xml:space="preserve">Вентиляционная труба </t>
  </si>
  <si>
    <t>0,480*0,860</t>
  </si>
  <si>
    <t xml:space="preserve">Гвозди с литой шляпкой цветные </t>
  </si>
  <si>
    <t>3,55*80</t>
  </si>
  <si>
    <t xml:space="preserve">Аксессуары ЧЕРЕПИЦА ОНДУЛИН  </t>
  </si>
  <si>
    <t xml:space="preserve">Заполнитель ЧЕРЕПИЦА ОНДУЛИН  (комплект) </t>
  </si>
  <si>
    <t>19*0,85 мм</t>
  </si>
  <si>
    <t xml:space="preserve">Покрывающий фартук  ЧЕРЕПИЦА ОНДУЛИН (Черный) </t>
  </si>
  <si>
    <t xml:space="preserve">Вентиляционная труба Черепица ОНДУЛИН (Черный) </t>
  </si>
  <si>
    <t xml:space="preserve">Ондуфлеш-супер (рельеф, волна) (черный , коричневый) </t>
  </si>
  <si>
    <t>0,3*2,5 м.п.</t>
  </si>
  <si>
    <t xml:space="preserve">ШИФЕР </t>
  </si>
  <si>
    <t>Шифер 8 волн</t>
  </si>
  <si>
    <t>1130*1750*5,2</t>
  </si>
  <si>
    <t xml:space="preserve">Шифер 6 волн </t>
  </si>
  <si>
    <t>1097*1250*6,0</t>
  </si>
  <si>
    <t>1097*1500*5,2</t>
  </si>
  <si>
    <t xml:space="preserve">1097*1750*5,2 </t>
  </si>
  <si>
    <t xml:space="preserve">ШИФЕР ПРОЗРАЧНЫЙ </t>
  </si>
  <si>
    <t xml:space="preserve">Монтажная подставка </t>
  </si>
  <si>
    <t>МП - 20  цветной / прозрачный</t>
  </si>
  <si>
    <t>1150*2000</t>
  </si>
  <si>
    <t xml:space="preserve">МП - 20 цветной - Бронза </t>
  </si>
  <si>
    <t xml:space="preserve">МП - 20 цветной / прозрачный </t>
  </si>
  <si>
    <t>1150*3000</t>
  </si>
  <si>
    <t>СТАНДАРТНЫЕ ЭЛЕМЕНТЫ ОТДЕЛКИ</t>
  </si>
  <si>
    <t>размер мм</t>
  </si>
  <si>
    <t>ед. изм</t>
  </si>
  <si>
    <t>ПРЕМЬЕР</t>
  </si>
  <si>
    <t>СТАНДАРТ</t>
  </si>
  <si>
    <t xml:space="preserve">AGNETA </t>
  </si>
  <si>
    <t>PURMAN</t>
  </si>
  <si>
    <t>CLOUDI</t>
  </si>
  <si>
    <t>VALORI</t>
  </si>
  <si>
    <t>ECOSTEEL</t>
  </si>
  <si>
    <t>ECOSTEEL MATT 0,5</t>
  </si>
  <si>
    <t>NORMAN</t>
  </si>
  <si>
    <t>VIKING</t>
  </si>
  <si>
    <t>Полиэстер</t>
  </si>
  <si>
    <t>оцинк</t>
  </si>
  <si>
    <t>толщина металла, мм</t>
  </si>
  <si>
    <t>ЭЛЕМЕНТЫ ОТДЕЛКИ ДЛЯ МЕТАЛЛОЧЕРЕПИЦЫ</t>
  </si>
  <si>
    <t>Планка конька круглого R110</t>
  </si>
  <si>
    <t>Планка конька плоского 150х150</t>
  </si>
  <si>
    <t>Планка конька плоского 150х150 (простой)</t>
  </si>
  <si>
    <t>Планка торцевая 90х115х2000 (рифленая)</t>
  </si>
  <si>
    <t>Планка торцевая 90х115х2000 (прямая)</t>
  </si>
  <si>
    <t>Планка ендовы нижняя 298х298</t>
  </si>
  <si>
    <t>Планка ендовы верхняя 76х76</t>
  </si>
  <si>
    <t>Планка карнизная 100х69</t>
  </si>
  <si>
    <t>Планка примыкания нижняя 250х122</t>
  </si>
  <si>
    <t>Планка примыкания верхняя 250х147</t>
  </si>
  <si>
    <t xml:space="preserve">Заглушка конька простая </t>
  </si>
  <si>
    <t>ЭЛЕМЕНТЫ ОТДЕЛКИ ДЛЯ САЙДИНГА</t>
  </si>
  <si>
    <t>Планка стыковочная 60</t>
  </si>
  <si>
    <t>Планка стыковочная сложная 75</t>
  </si>
  <si>
    <t>Планка начальая сайдинга 10х20</t>
  </si>
  <si>
    <t>Планка начальная Woodstock 12х15</t>
  </si>
  <si>
    <t>Планка угла внутреннего 30х30</t>
  </si>
  <si>
    <t>Планка угла наружного 30х30</t>
  </si>
  <si>
    <r>
      <t>Планка угла внутреннего  50х50 (</t>
    </r>
    <r>
      <rPr>
        <b/>
        <sz val="8"/>
        <rFont val="Arial"/>
        <family val="2"/>
        <charset val="204"/>
      </rPr>
      <t>2000 мм)</t>
    </r>
  </si>
  <si>
    <r>
      <t>Планка угла наружного 50*50 (</t>
    </r>
    <r>
      <rPr>
        <b/>
        <sz val="8"/>
        <rFont val="Arial"/>
        <family val="2"/>
        <charset val="204"/>
      </rPr>
      <t xml:space="preserve">2000 мм) </t>
    </r>
  </si>
  <si>
    <t>Планка угла внутреннего  50х50</t>
  </si>
  <si>
    <t>Планка угла наружного  50х50</t>
  </si>
  <si>
    <t>Планка угла внутреннего 75х75</t>
  </si>
  <si>
    <t>Планка угла наружного 75х75</t>
  </si>
  <si>
    <t>Планка угла внутреннего сложная 75х75</t>
  </si>
  <si>
    <t>Планка угла наружного сложная 75х75</t>
  </si>
  <si>
    <t>Планка угла нар.сложного Woodstock 75х75</t>
  </si>
  <si>
    <t>Планка угла вн.сложного Woodstock 75х75</t>
  </si>
  <si>
    <t>Планка стыковочная сложная Woodstock</t>
  </si>
  <si>
    <t xml:space="preserve">Официальный партнер компании "Металпрофиль" </t>
  </si>
  <si>
    <t>г.Ачинск ,  Южная Промзона , квартал VII , стр.1</t>
  </si>
  <si>
    <t>ТЕПЛОИЗОЛЯЦИЯ</t>
  </si>
  <si>
    <t>м2</t>
  </si>
  <si>
    <t>м3</t>
  </si>
  <si>
    <t>Ед.</t>
  </si>
  <si>
    <t xml:space="preserve">Минплита П - 75   </t>
  </si>
  <si>
    <t>1000х500х50</t>
  </si>
  <si>
    <t>упаковка</t>
  </si>
  <si>
    <t xml:space="preserve">Миналита Блок Стандарт плотность 45  </t>
  </si>
  <si>
    <t xml:space="preserve">упаковка </t>
  </si>
  <si>
    <t xml:space="preserve">Минплита Теплит плотность 27  </t>
  </si>
  <si>
    <t>Теплоизоляционные маты ISOVER Теплый дом TWIN</t>
  </si>
  <si>
    <t>1220х5490х50</t>
  </si>
  <si>
    <t>7000х1220х50</t>
  </si>
  <si>
    <t xml:space="preserve">Техноплекс </t>
  </si>
  <si>
    <t>1180*580*30</t>
  </si>
  <si>
    <t>1180х580х50</t>
  </si>
  <si>
    <t>Соудал Клей - Пена пистолетная 750 мл.</t>
  </si>
  <si>
    <t>750 мл.</t>
  </si>
  <si>
    <t xml:space="preserve">Клей - Пена Технониколь 500 Professional универсальный </t>
  </si>
  <si>
    <t>500 мл.</t>
  </si>
  <si>
    <t xml:space="preserve">Пена монтажная Технониколь 65 Maximum всесезонная </t>
  </si>
  <si>
    <t>Очиститель монтажной пены Технониколь Professional</t>
  </si>
  <si>
    <t xml:space="preserve">Дюбель - гвоздь для изоляции </t>
  </si>
  <si>
    <t>10*100</t>
  </si>
  <si>
    <t>10*180</t>
  </si>
  <si>
    <t>10*200</t>
  </si>
  <si>
    <t>Шайба "Рондоль" сьемная полипропилен D 50</t>
  </si>
  <si>
    <t xml:space="preserve">Часы работы : понедельник-пятница : 9.00-18.00  , суббота с 9.00-15.00 , воскресенье - выходной         </t>
  </si>
  <si>
    <t xml:space="preserve">ЗАГЛУШКИ </t>
  </si>
  <si>
    <t xml:space="preserve">Размер </t>
  </si>
  <si>
    <t xml:space="preserve">Заглушка внутренняя универсальная </t>
  </si>
  <si>
    <t>15х15</t>
  </si>
  <si>
    <t>25х25</t>
  </si>
  <si>
    <t>30х30</t>
  </si>
  <si>
    <t>40х20</t>
  </si>
  <si>
    <t>40х25</t>
  </si>
  <si>
    <t xml:space="preserve">Заглушка внутрянняя универсальная </t>
  </si>
  <si>
    <t>50х25</t>
  </si>
  <si>
    <t>60х30</t>
  </si>
  <si>
    <t>60х40</t>
  </si>
  <si>
    <t>40х40</t>
  </si>
  <si>
    <t>50х50</t>
  </si>
  <si>
    <t>60х60</t>
  </si>
  <si>
    <t>80х40</t>
  </si>
  <si>
    <t>80х80</t>
  </si>
  <si>
    <t>100х100</t>
  </si>
  <si>
    <t xml:space="preserve">Заглушка - ШАР </t>
  </si>
  <si>
    <t xml:space="preserve">Заглушка - ДОМИК </t>
  </si>
  <si>
    <t xml:space="preserve">Заглушка на круглые трубы ВГП и ЭСВ </t>
  </si>
  <si>
    <t>Заглушка Ду 32</t>
  </si>
  <si>
    <t>Заглушка Ду 40</t>
  </si>
  <si>
    <t>Заглушка Ф 57</t>
  </si>
  <si>
    <t xml:space="preserve">Заглушка Ф 76 </t>
  </si>
  <si>
    <t xml:space="preserve">Заглушки металлические (под сварку) </t>
  </si>
  <si>
    <t xml:space="preserve">Заглушка с шаром </t>
  </si>
  <si>
    <t>Заглушка с шаром</t>
  </si>
  <si>
    <t>120х120</t>
  </si>
  <si>
    <t>Наконечник  (черный)</t>
  </si>
  <si>
    <t>Наконечник  (золото)</t>
  </si>
  <si>
    <t xml:space="preserve">Крепеж для арматуры </t>
  </si>
  <si>
    <t>Стакан арматура М 20/25/30/35</t>
  </si>
  <si>
    <t>Стакан арматура Б 50х35</t>
  </si>
  <si>
    <t xml:space="preserve">Звездочка 20 </t>
  </si>
  <si>
    <t>Звездочка 50</t>
  </si>
  <si>
    <t>КОВАНЫЕ ИЗДЕЛИЯ</t>
  </si>
  <si>
    <t>Волюта 50</t>
  </si>
  <si>
    <t>Волюта 100</t>
  </si>
  <si>
    <t>Волюта 130</t>
  </si>
  <si>
    <t>Волюта 150</t>
  </si>
  <si>
    <t>Волюта 170</t>
  </si>
  <si>
    <t>Вензель 38</t>
  </si>
  <si>
    <t>Вензель 47</t>
  </si>
  <si>
    <t>Вензель 66</t>
  </si>
  <si>
    <t>Вензель 85</t>
  </si>
  <si>
    <t>Вензель 130</t>
  </si>
  <si>
    <t>Вензель 185</t>
  </si>
  <si>
    <t>Прокат "Косичка" 15*15</t>
  </si>
  <si>
    <t>Прокат "Косичка" 20*20</t>
  </si>
  <si>
    <t>Прокат "Косичка" 25*25</t>
  </si>
  <si>
    <t>Прокат "Косичка" 30*30</t>
  </si>
  <si>
    <t xml:space="preserve">Запятые </t>
  </si>
  <si>
    <t>Запятая 26</t>
  </si>
  <si>
    <t>Запятая 35</t>
  </si>
  <si>
    <t>Запятая 40</t>
  </si>
  <si>
    <t>Запятая 45</t>
  </si>
  <si>
    <t>Запятая 50</t>
  </si>
  <si>
    <t>ПИКИ КОВАНЫЕ</t>
  </si>
  <si>
    <t>Пика кованная 80х45 (SK30,03)</t>
  </si>
  <si>
    <t>Пика кованная 115х65  (SK30,11)</t>
  </si>
  <si>
    <t>ГОТОВЫЕ ИЗДЕЛИЯ С ЭЛЕМЕНТАМИ КОВКИ</t>
  </si>
  <si>
    <t>Мангал без полок</t>
  </si>
  <si>
    <t>Мангал с одной полкой</t>
  </si>
  <si>
    <t>Мангал с двумя полками</t>
  </si>
  <si>
    <t>Скамейка парковая</t>
  </si>
  <si>
    <t>тел 8 (39151)  7-18-18 , 8-902-963-82-25</t>
  </si>
  <si>
    <t xml:space="preserve">    ЛАКОКРАСОЧНЫЕ МАТЕРИАЛЫ</t>
  </si>
  <si>
    <t>Номенклатура/ Характеристика номенклатуры</t>
  </si>
  <si>
    <t xml:space="preserve">Ед. измерения </t>
  </si>
  <si>
    <t>Цена</t>
  </si>
  <si>
    <t>ЛАКОКРАСОЧНЫЕ МАТЕРИАЛЫ Эмаль универсальная  (АЭРОЗОЛЬ)</t>
  </si>
  <si>
    <t>Эмаль универсальная белая глянцевая (все цвета)  аэр., 520 мл KUDO 1/12</t>
  </si>
  <si>
    <t>Эмаль универсальная бронзовая  аэр., 520 мл KUDO 1/12</t>
  </si>
  <si>
    <t>Эмпль универсальная серебро аэр. 520 мл KUDO 1/12</t>
  </si>
  <si>
    <t>Эмаль универсальная золото аэр., 520 мл KUDO 1/12</t>
  </si>
  <si>
    <t xml:space="preserve">ЛАКОКРАСОЧНЫЕ МАТЕРИАЛЫ Грунт эмаль по ржавчине </t>
  </si>
  <si>
    <t>ГРАФИТОВАЯ грунт-эмаль по ржавчине 3 в 1 (все цвета) 0,75 л (Рогнеда) 1/6</t>
  </si>
  <si>
    <t>ГРАФИТОВАЯ грунт-эмаль по ржавчине 3 в 1 (все цвета)  2 л (Рогнеда) 1/3</t>
  </si>
  <si>
    <t>ЛАКОКРАСОЧНЫЕ МАТЕРИАЛЫ Грунт эмаль по ржавчине Глянцевая</t>
  </si>
  <si>
    <t>Грунт-эмаль по ржавчине ГЛЯНЦЕВАЯ 3 в1 RAL (все цвета) 0,75 л (Рогнеда) 1/6</t>
  </si>
  <si>
    <t>Грунт-эмаль по ржавчине ГЛЯНЦЕВАЯ 3 в1 RAL (все цвета)  2 л (Рогнеда) 1/3</t>
  </si>
  <si>
    <t>Грунт-эмаль по ржавчине ГЛЯНЦЕВАЯ 3 в1 RAL (все цвета)  10л (Рогнеда) 1/3</t>
  </si>
  <si>
    <t xml:space="preserve">ЛАКОКРАСОЧНЫЕ МАТЕРИАЛЫ Грунт эмаль по ржавчине Матовая </t>
  </si>
  <si>
    <t xml:space="preserve">Грунт эмаль по ржавчине 3 в 1 черная , 1 л. (Новбытхим) 1/12 (Матовая) </t>
  </si>
  <si>
    <t xml:space="preserve">Грунт эмаль по ржавчине 3 в 1 черная , 3 л. (Новбытхим) 1/12 (Матовая) </t>
  </si>
  <si>
    <t xml:space="preserve">ЛАКОКРАСОЧНЫЕ МАТЕРИАЛЫ Грунт эмаль по ржавчине Молотковая </t>
  </si>
  <si>
    <t>Грунт-эмаль по ржавчине МОЛОТКОВАЯ 3 в1  (все цвета)  0,75 л (Рогнеда) 1/6</t>
  </si>
  <si>
    <t>Грунт-эмаль по ржавчине МОЛОТКОВАЯ 3 в1  (все цвета) 2 л (Рогнеда) 1/3</t>
  </si>
  <si>
    <t>ЛАКОКРАСОЧНЫЕ МАТЕРИАЛЫ Грунт эмаль по ржавчине Экодом</t>
  </si>
  <si>
    <t>Грунт-эмаль ЭКОДОМ по ржавчине 3 в 1 RAL (все цвета)  0,9 кг 1/6</t>
  </si>
  <si>
    <t>Грунт-эмаль ЭКОДОМ по ржавчине 3 в 1 RAL (все цвета)  2,2 кг 1/3</t>
  </si>
  <si>
    <t>Грунт-эмаль ЭКОДОМ по ржавчине 3 в 1 (все цвета)  черная 10 кг</t>
  </si>
  <si>
    <t xml:space="preserve">ЭМАЛЬ ТЕРМОСТОЙКАЯ </t>
  </si>
  <si>
    <t>Эмаль термостойкая "Церта" черная до 800 С. 0,4 кг 1/12</t>
  </si>
  <si>
    <t>Эмаль термостойкая "Церта" черная до 800 С. 0,8 кг 1/6</t>
  </si>
  <si>
    <t xml:space="preserve">Эмаль термостойкая "Церта" черная до 800 С. 4 кг </t>
  </si>
  <si>
    <t>Эмаль термостойкая "Церта" черная до 1200 С. 0,8 кг 1/6</t>
  </si>
  <si>
    <t xml:space="preserve">ГРУНТОВКА </t>
  </si>
  <si>
    <t>Грунтовка ГФ - 021 серая фас. 0,8 кг</t>
  </si>
  <si>
    <t>Грунтовка ГФ - 021 серая фас. 1,9 кг</t>
  </si>
  <si>
    <t xml:space="preserve">Грунтовка ГФ- 021 серая фас. 10 кг </t>
  </si>
  <si>
    <t xml:space="preserve">РАСТВОРИТЕЛЬ </t>
  </si>
  <si>
    <t>РАСТВОРИТЕЛЬ 646 1,0 л (Вершина) 1/12</t>
  </si>
  <si>
    <t xml:space="preserve">Уайт-спирит 10 л (Спектр) </t>
  </si>
  <si>
    <t>г.Ачинск , Южная Промзона , квартал VI , стр.1</t>
  </si>
  <si>
    <t>тел : 8(39151) 7-18-18 , 7-01-62</t>
  </si>
  <si>
    <r>
      <rPr>
        <b/>
        <i/>
        <sz val="11.5"/>
        <rFont val="Arial"/>
        <family val="2"/>
        <charset val="204"/>
      </rPr>
      <t>ЭЛЕМЕНТЫ БЕЗОПАСНОСТИ КРОВЛИ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</si>
  <si>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Цены действительны с 16 июня 2017г.</t>
  </si>
  <si>
    <r>
      <rPr>
        <b/>
        <i/>
        <sz val="8.5"/>
        <rFont val="Arial"/>
        <family val="2"/>
        <charset val="204"/>
      </rPr>
      <t>№</t>
    </r>
  </si>
  <si>
    <r>
      <rPr>
        <b/>
        <i/>
        <sz val="8.5"/>
        <rFont val="Arial"/>
        <family val="2"/>
        <charset val="204"/>
      </rPr>
      <t>Наименование</t>
    </r>
  </si>
  <si>
    <r>
      <rPr>
        <b/>
        <i/>
        <sz val="8.5"/>
        <rFont val="Arial"/>
        <family val="2"/>
        <charset val="204"/>
      </rPr>
      <t>Ед. изм.</t>
    </r>
  </si>
  <si>
    <r>
      <rPr>
        <b/>
        <i/>
        <sz val="8.5"/>
        <rFont val="Arial"/>
        <family val="2"/>
        <charset val="204"/>
      </rPr>
      <t>Цена, руб.</t>
    </r>
  </si>
  <si>
    <r>
      <rPr>
        <b/>
        <i/>
        <sz val="8.5"/>
        <rFont val="Arial"/>
        <family val="2"/>
        <charset val="204"/>
      </rPr>
      <t>Стандартные цвета в наличии</t>
    </r>
  </si>
  <si>
    <r>
      <rPr>
        <b/>
        <i/>
        <sz val="8.5"/>
        <rFont val="Arial"/>
        <family val="2"/>
        <charset val="204"/>
      </rPr>
      <t>Стандартные цвета под заказ</t>
    </r>
  </si>
  <si>
    <r>
      <rPr>
        <sz val="9.5"/>
        <rFont val="Arial"/>
        <family val="2"/>
        <charset val="204"/>
      </rPr>
      <t>Снегозадержатель трубчатый (дл. 3000 мм) *</t>
    </r>
  </si>
  <si>
    <r>
      <rPr>
        <sz val="9.5"/>
        <rFont val="Arial"/>
        <family val="2"/>
        <charset val="204"/>
      </rPr>
      <t>шт.</t>
    </r>
  </si>
  <si>
    <r>
      <rPr>
        <sz val="9.5"/>
        <rFont val="Arial"/>
        <family val="2"/>
        <charset val="204"/>
      </rPr>
      <t>2 020</t>
    </r>
  </si>
  <si>
    <r>
      <rPr>
        <sz val="7.5"/>
        <rFont val="Arial"/>
        <family val="2"/>
        <charset val="204"/>
      </rPr>
      <t xml:space="preserve">RAL 3005 - красный; </t>
    </r>
    <r>
      <rPr>
        <sz val="7.5"/>
        <rFont val="Arial"/>
        <family val="2"/>
        <charset val="204"/>
      </rPr>
      <t xml:space="preserve"> RAL 6005 - зелёный мох;RAL 8017 - коричневый шоколад;</t>
    </r>
    <r>
      <rPr>
        <sz val="7.5"/>
        <rFont val="Arial"/>
        <family val="2"/>
        <charset val="204"/>
      </rPr>
      <t xml:space="preserve"> RAL 9005-черный</t>
    </r>
  </si>
  <si>
    <t>RAL 3003 - красный рубин; RAL 5003 - сапфировый синий; RAL 5015 - небесно-синий; RAL 5021 - водная синь; RAL 6029 - мятно-зелёный; RAL 9010 - белый</t>
  </si>
  <si>
    <r>
      <rPr>
        <sz val="9.5"/>
        <rFont val="Arial"/>
        <family val="2"/>
        <charset val="204"/>
      </rPr>
      <t>Снегозадержатель трубчатый (дл. 1000 мм) *</t>
    </r>
  </si>
  <si>
    <r>
      <rPr>
        <sz val="7.5"/>
        <rFont val="Arial"/>
        <family val="2"/>
        <charset val="204"/>
      </rPr>
      <t xml:space="preserve">RAL 3005 - красный; RAL 3011
</t>
    </r>
    <r>
      <rPr>
        <sz val="7.5"/>
        <rFont val="Arial"/>
        <family val="2"/>
        <charset val="204"/>
      </rPr>
      <t>-коричнево-красный; RAL 6005 - зелёный мох; RAL 8017 - коричневый шоколад; RAL 9005 - черный</t>
    </r>
  </si>
  <si>
    <r>
      <rPr>
        <sz val="7.5"/>
        <rFont val="Arial"/>
        <family val="2"/>
        <charset val="204"/>
      </rPr>
      <t xml:space="preserve">RAL 3003 - красный рубин; RAL 5005 - синий насыщенный; RAL 5003 - сапфировый синий; RAL 5015 - небесно-синий; RAL 5021 -водная синь; RAL 7004 - серый; RAL 7024 - графитовый серый; RAL 8004 - медно-коричневый; RAL 8019 -
</t>
    </r>
    <r>
      <rPr>
        <sz val="7.5"/>
        <rFont val="Arial"/>
        <family val="2"/>
        <charset val="204"/>
      </rPr>
      <t>серо-коричневый; RAL 6029 - мятно-зелёный;RAL 9006 - белый алюминий; RAL 9010 - белый</t>
    </r>
  </si>
  <si>
    <r>
      <rPr>
        <sz val="9.5"/>
        <rFont val="Arial"/>
        <family val="2"/>
        <charset val="204"/>
      </rPr>
      <t>Ограждение кровельное (600 х 1860 мм)</t>
    </r>
  </si>
  <si>
    <r>
      <rPr>
        <sz val="9.5"/>
        <rFont val="Arial"/>
        <family val="2"/>
        <charset val="204"/>
      </rPr>
      <t>1 980</t>
    </r>
  </si>
  <si>
    <r>
      <rPr>
        <sz val="7.5"/>
        <rFont val="Arial"/>
        <family val="2"/>
        <charset val="204"/>
      </rPr>
      <t>RAL 3005 - красный, RAL 3011 - коричнево-красный,RAL 5005 - синий насыщенный, RAL 6005 - зелёный мох,RAL 8017 - коричневый шоколад, RAL 9005 - черный</t>
    </r>
  </si>
  <si>
    <r>
      <rPr>
        <sz val="9.5"/>
        <rFont val="Arial"/>
        <family val="2"/>
        <charset val="204"/>
      </rPr>
      <t>Ограждение кровельное (1200 х 3000 мм)</t>
    </r>
  </si>
  <si>
    <r>
      <rPr>
        <sz val="9.5"/>
        <rFont val="Arial"/>
        <family val="2"/>
        <charset val="204"/>
      </rPr>
      <t>4 220</t>
    </r>
  </si>
  <si>
    <r>
      <rPr>
        <sz val="7.5"/>
        <rFont val="Arial"/>
        <family val="2"/>
        <charset val="204"/>
      </rPr>
      <t>RAL 3005 - красный, RAL 3011 - коричнево-красный, RAL 5005 - синий насыщенный, RAL 6005 - зелёныймох, RAL 7004 - серый, RAL 8017 - коричневый шоколад, RAL 8019 - серо-коричневый, RAL 9005 - черный</t>
    </r>
  </si>
  <si>
    <r>
      <rPr>
        <sz val="9.5"/>
        <rFont val="Arial"/>
        <family val="2"/>
        <charset val="204"/>
      </rPr>
      <t>Переходной мостик (дл. 1250 мм)</t>
    </r>
  </si>
  <si>
    <r>
      <rPr>
        <sz val="9.5"/>
        <rFont val="Arial"/>
        <family val="2"/>
        <charset val="204"/>
      </rPr>
      <t>2 660</t>
    </r>
  </si>
  <si>
    <r>
      <rPr>
        <sz val="7.5"/>
        <rFont val="Arial"/>
        <family val="2"/>
        <charset val="204"/>
      </rPr>
      <t>RAL 3005 - красный, RAL 3011 - коричнево-красный,RAL 5005 - синий насыщенный,RAL 6005 - зелёный мох,RAL 8017 - коричневый шоколад,RAL 9005 - черный</t>
    </r>
  </si>
  <si>
    <r>
      <rPr>
        <sz val="9.5"/>
        <rFont val="Arial"/>
        <family val="2"/>
        <charset val="204"/>
      </rPr>
      <t>Лестница кровельная, стеновая (дл. 1860 мм) без кронштейнов</t>
    </r>
  </si>
  <si>
    <r>
      <rPr>
        <sz val="9.5"/>
        <rFont val="Arial"/>
        <family val="2"/>
        <charset val="204"/>
      </rPr>
      <t>2 550</t>
    </r>
  </si>
  <si>
    <r>
      <rPr>
        <sz val="9.5"/>
        <rFont val="Arial"/>
        <family val="2"/>
        <charset val="204"/>
      </rPr>
      <t>Кронштейн под конек для лестницы</t>
    </r>
  </si>
  <si>
    <r>
      <rPr>
        <sz val="9.5"/>
        <rFont val="Arial"/>
        <family val="2"/>
        <charset val="204"/>
      </rPr>
      <t>Кронштейн к крыше для лестницы</t>
    </r>
  </si>
  <si>
    <r>
      <rPr>
        <sz val="9.5"/>
        <rFont val="Arial"/>
        <family val="2"/>
        <charset val="204"/>
      </rPr>
      <t>Поручень для лестницы</t>
    </r>
  </si>
  <si>
    <r>
      <rPr>
        <sz val="9.5"/>
        <rFont val="Arial"/>
        <family val="2"/>
        <charset val="204"/>
      </rPr>
      <t>1 220</t>
    </r>
  </si>
  <si>
    <r>
      <rPr>
        <sz val="7.5"/>
        <rFont val="Arial"/>
        <family val="2"/>
        <charset val="204"/>
      </rPr>
      <t>RAL 9005 - черный</t>
    </r>
  </si>
  <si>
    <r>
      <rPr>
        <sz val="9.5"/>
        <rFont val="Arial"/>
        <family val="2"/>
        <charset val="204"/>
      </rPr>
      <t>Кронштейн к стене для лестницы</t>
    </r>
  </si>
  <si>
    <r>
      <rPr>
        <sz val="9.5"/>
        <rFont val="Arial"/>
        <family val="2"/>
        <charset val="204"/>
      </rPr>
      <t>Кронштейн подвесной для лестницы</t>
    </r>
  </si>
  <si>
    <r>
      <rPr>
        <b/>
        <i/>
        <sz val="7.5"/>
        <rFont val="Arial"/>
        <family val="2"/>
        <charset val="204"/>
      </rPr>
      <t>Цена в рублях (включая НДС)</t>
    </r>
  </si>
  <si>
    <r>
      <rPr>
        <b/>
        <i/>
        <sz val="6"/>
        <rFont val="Arial"/>
        <family val="2"/>
        <charset val="204"/>
      </rPr>
      <t>* - возможна покраска в любой цвет каталога RAL (информацию о минимальных объемах и сроках поставки уточняйте у менеджера) Производится по ТУ 5285-002-37144780-2012</t>
    </r>
  </si>
  <si>
    <t>ООО ТД "Промкомплект"</t>
  </si>
  <si>
    <t>г.Ачинск , Южная Промзона , квартал VII, стр.1</t>
  </si>
  <si>
    <t>тел : 8 (39151) 7-18-18 , 7,01-62</t>
  </si>
  <si>
    <r>
      <rPr>
        <b/>
        <i/>
        <sz val="10.5"/>
        <rFont val="Arial"/>
        <family val="2"/>
        <charset val="204"/>
      </rPr>
      <t>ОСНОВНЫЕ ВИДЫ ПРОДУКЦИИ ОЦИНКОВАННЫЕ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</si>
  <si>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Цены действительны с 11 марта 2024г.</t>
  </si>
  <si>
    <r>
      <rPr>
        <b/>
        <i/>
        <sz val="7.5"/>
        <rFont val="Arial"/>
        <family val="2"/>
        <charset val="204"/>
      </rPr>
      <t>№</t>
    </r>
  </si>
  <si>
    <r>
      <rPr>
        <b/>
        <i/>
        <sz val="7.5"/>
        <rFont val="Arial"/>
        <family val="2"/>
        <charset val="204"/>
      </rPr>
      <t>Наименование</t>
    </r>
  </si>
  <si>
    <t>Ширина  полная, мм</t>
  </si>
  <si>
    <t>Длинна листа мм</t>
  </si>
  <si>
    <t>Лист/ М2</t>
  </si>
  <si>
    <t>Цена м2</t>
  </si>
  <si>
    <t xml:space="preserve">Цена лист </t>
  </si>
  <si>
    <t>Цена лист</t>
  </si>
  <si>
    <r>
      <rPr>
        <b/>
        <i/>
        <sz val="7.5"/>
        <rFont val="Arial"/>
        <family val="2"/>
        <charset val="204"/>
      </rPr>
      <t>Толщина металла, мм</t>
    </r>
  </si>
  <si>
    <r>
      <rPr>
        <b/>
        <sz val="7.5"/>
        <rFont val="Arial"/>
        <family val="2"/>
        <charset val="204"/>
      </rPr>
      <t>0.35</t>
    </r>
  </si>
  <si>
    <r>
      <rPr>
        <b/>
        <i/>
        <sz val="7.5"/>
        <rFont val="Arial"/>
        <family val="2"/>
        <charset val="204"/>
      </rPr>
      <t>0.4</t>
    </r>
  </si>
  <si>
    <r>
      <rPr>
        <b/>
        <i/>
        <sz val="7.5"/>
        <rFont val="Arial"/>
        <family val="2"/>
        <charset val="204"/>
      </rPr>
      <t>0.55</t>
    </r>
  </si>
  <si>
    <r>
      <rPr>
        <b/>
        <i/>
        <sz val="7.5"/>
        <rFont val="Arial"/>
        <family val="2"/>
        <charset val="204"/>
      </rPr>
      <t>0.65</t>
    </r>
  </si>
  <si>
    <r>
      <rPr>
        <b/>
        <i/>
        <sz val="7.5"/>
        <rFont val="Arial"/>
        <family val="2"/>
        <charset val="204"/>
      </rPr>
      <t>0.7</t>
    </r>
  </si>
  <si>
    <r>
      <rPr>
        <b/>
        <i/>
        <sz val="7.5"/>
        <rFont val="Arial"/>
        <family val="2"/>
        <charset val="204"/>
      </rPr>
      <t>0.8</t>
    </r>
  </si>
  <si>
    <r>
      <rPr>
        <b/>
        <i/>
        <sz val="7.5"/>
        <rFont val="Arial"/>
        <family val="2"/>
        <charset val="204"/>
      </rPr>
      <t>0.9</t>
    </r>
  </si>
  <si>
    <r>
      <rPr>
        <b/>
        <i/>
        <sz val="7.5"/>
        <rFont val="Arial"/>
        <family val="2"/>
        <charset val="204"/>
      </rPr>
      <t>1.0</t>
    </r>
  </si>
  <si>
    <t>С-8 х 1150</t>
  </si>
  <si>
    <t>С-10 х 1100</t>
  </si>
  <si>
    <t>МП-18 х 1100</t>
  </si>
  <si>
    <t>МП-20 х 1100</t>
  </si>
  <si>
    <t>С-21 х 1000</t>
  </si>
  <si>
    <t>НС-35 х1000</t>
  </si>
  <si>
    <t>С-44 х 1000</t>
  </si>
  <si>
    <t>Н-60 х 845</t>
  </si>
  <si>
    <t>Н-75 х 750</t>
  </si>
  <si>
    <t>Н-114 х 750 (1)</t>
  </si>
  <si>
    <t xml:space="preserve">При толщине стального листа 0.8, 0.9, 1.0, 1.2, 1.5, 2.0 мм - минимальная партия 50 м.кв.                       </t>
  </si>
  <si>
    <r>
      <rPr>
        <b/>
        <i/>
        <u/>
        <sz val="6.5"/>
        <rFont val="Arial"/>
        <family val="2"/>
        <charset val="204"/>
      </rPr>
      <t>Профилированный и плоский лист под заказ:</t>
    </r>
    <r>
      <rPr>
        <b/>
        <i/>
        <sz val="6.5"/>
        <rFont val="Arial"/>
        <family val="2"/>
        <charset val="204"/>
      </rPr>
      <t xml:space="preserve"> </t>
    </r>
    <r>
      <rPr>
        <b/>
        <i/>
        <vertAlign val="superscript"/>
        <sz val="6"/>
        <rFont val="Arial"/>
        <family val="2"/>
        <charset val="204"/>
      </rPr>
      <t xml:space="preserve">Производится по ТУ 5285-002-37144780-2012 или ГОСТ 24045-2010                                                               </t>
    </r>
  </si>
  <si>
    <t xml:space="preserve">Длина листа: любая под заказ, минимальная - 0.5 м, максимальная - 12 м При заказе нестандартной длинны цена увеличивается на 10 руб./м.кв.       </t>
  </si>
  <si>
    <t>При объёме меньше 50 м.кв. - с открытым сроком изготовления</t>
  </si>
  <si>
    <t>Официальный дилер группы компаний "Металл Профиль"</t>
  </si>
  <si>
    <t>г.Ачинск, Южная Промзона , квартал VII , стр.1</t>
  </si>
  <si>
    <t xml:space="preserve">тел : 8 (39151) 7-18-18, 7-01-62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</si>
  <si>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Цены действительны с 26 января 2018г.</t>
  </si>
  <si>
    <r>
      <rPr>
        <b/>
        <i/>
        <sz val="5"/>
        <rFont val="Arial"/>
        <family val="2"/>
        <charset val="204"/>
      </rPr>
      <t>№</t>
    </r>
  </si>
  <si>
    <r>
      <rPr>
        <b/>
        <i/>
        <sz val="5"/>
        <rFont val="Arial"/>
        <family val="2"/>
        <charset val="204"/>
      </rPr>
      <t>Наименование продукции / Класс покрытия</t>
    </r>
  </si>
  <si>
    <r>
      <rPr>
        <b/>
        <i/>
        <sz val="5"/>
        <rFont val="Arial"/>
        <family val="2"/>
        <charset val="204"/>
      </rPr>
      <t>Марка</t>
    </r>
  </si>
  <si>
    <r>
      <rPr>
        <b/>
        <i/>
        <sz val="5"/>
        <rFont val="Arial"/>
        <family val="2"/>
        <charset val="204"/>
      </rPr>
      <t>Ед. изм.</t>
    </r>
  </si>
  <si>
    <r>
      <rPr>
        <b/>
        <i/>
        <sz val="6"/>
        <rFont val="Arial"/>
        <family val="2"/>
        <charset val="204"/>
      </rPr>
      <t>ПРЕМИУМ</t>
    </r>
  </si>
  <si>
    <r>
      <rPr>
        <b/>
        <i/>
        <sz val="6"/>
        <rFont val="Arial"/>
        <family val="2"/>
        <charset val="204"/>
      </rPr>
      <t>ПРЕМЬЕР</t>
    </r>
  </si>
  <si>
    <r>
      <rPr>
        <b/>
        <i/>
        <sz val="6"/>
        <rFont val="Arial"/>
        <family val="2"/>
        <charset val="204"/>
      </rPr>
      <t>СТАНДАРТ</t>
    </r>
  </si>
  <si>
    <r>
      <rPr>
        <b/>
        <i/>
        <sz val="5"/>
        <rFont val="Arial"/>
        <family val="2"/>
        <charset val="204"/>
      </rPr>
      <t>Тип покрытия</t>
    </r>
  </si>
  <si>
    <r>
      <rPr>
        <b/>
        <i/>
        <sz val="5"/>
        <rFont val="Arial"/>
        <family val="2"/>
        <charset val="204"/>
      </rPr>
      <t xml:space="preserve">AGNETA
</t>
    </r>
    <r>
      <rPr>
        <b/>
        <i/>
        <sz val="5"/>
        <rFont val="Arial"/>
        <family val="2"/>
        <charset val="204"/>
      </rPr>
      <t>30/25 мкм</t>
    </r>
  </si>
  <si>
    <r>
      <rPr>
        <b/>
        <i/>
        <sz val="5"/>
        <rFont val="Arial"/>
        <family val="2"/>
        <charset val="204"/>
      </rPr>
      <t xml:space="preserve">PRISMA
</t>
    </r>
    <r>
      <rPr>
        <b/>
        <i/>
        <sz val="5"/>
        <rFont val="Arial"/>
        <family val="2"/>
        <charset val="204"/>
      </rPr>
      <t>50 мкм</t>
    </r>
  </si>
  <si>
    <r>
      <rPr>
        <b/>
        <i/>
        <sz val="5"/>
        <rFont val="Arial"/>
        <family val="2"/>
        <charset val="204"/>
      </rPr>
      <t xml:space="preserve">PRISMA Matt.
</t>
    </r>
    <r>
      <rPr>
        <b/>
        <i/>
        <sz val="5"/>
        <rFont val="Arial"/>
        <family val="2"/>
        <charset val="204"/>
      </rPr>
      <t>50 мкм</t>
    </r>
  </si>
  <si>
    <r>
      <rPr>
        <b/>
        <i/>
        <sz val="5"/>
        <rFont val="Arial"/>
        <family val="2"/>
        <charset val="204"/>
      </rPr>
      <t xml:space="preserve">PURMAN
</t>
    </r>
    <r>
      <rPr>
        <b/>
        <i/>
        <sz val="5"/>
        <rFont val="Arial"/>
        <family val="2"/>
        <charset val="204"/>
      </rPr>
      <t>50 мкм</t>
    </r>
  </si>
  <si>
    <r>
      <rPr>
        <b/>
        <i/>
        <sz val="5"/>
        <rFont val="Arial"/>
        <family val="2"/>
        <charset val="204"/>
      </rPr>
      <t>VikingMP E 45 мкм</t>
    </r>
  </si>
  <si>
    <r>
      <rPr>
        <b/>
        <i/>
        <sz val="5"/>
        <rFont val="Arial"/>
        <family val="2"/>
        <charset val="204"/>
      </rPr>
      <t xml:space="preserve">CLOUDY
</t>
    </r>
    <r>
      <rPr>
        <b/>
        <i/>
        <sz val="5"/>
        <rFont val="Arial"/>
        <family val="2"/>
        <charset val="204"/>
      </rPr>
      <t>35 мкм</t>
    </r>
  </si>
  <si>
    <r>
      <rPr>
        <b/>
        <i/>
        <sz val="5"/>
        <rFont val="Arial"/>
        <family val="2"/>
        <charset val="204"/>
      </rPr>
      <t>Пластизол 200 мкм</t>
    </r>
  </si>
  <si>
    <r>
      <rPr>
        <b/>
        <i/>
        <sz val="5"/>
        <rFont val="Arial"/>
        <family val="2"/>
        <charset val="204"/>
      </rPr>
      <t xml:space="preserve">PVDF
</t>
    </r>
    <r>
      <rPr>
        <b/>
        <i/>
        <sz val="5"/>
        <rFont val="Arial"/>
        <family val="2"/>
        <charset val="204"/>
      </rPr>
      <t>27 мкм</t>
    </r>
  </si>
  <si>
    <r>
      <rPr>
        <b/>
        <i/>
        <sz val="5"/>
        <rFont val="Arial"/>
        <family val="2"/>
        <charset val="204"/>
      </rPr>
      <t xml:space="preserve">PVDF
</t>
    </r>
    <r>
      <rPr>
        <b/>
        <i/>
        <sz val="5"/>
        <rFont val="Arial"/>
        <family val="2"/>
        <charset val="204"/>
      </rPr>
      <t>Matt. 27 мкм</t>
    </r>
  </si>
  <si>
    <r>
      <rPr>
        <b/>
        <i/>
        <sz val="5"/>
        <rFont val="Arial"/>
        <family val="2"/>
        <charset val="204"/>
      </rPr>
      <t xml:space="preserve">ECOSTEEL
</t>
    </r>
    <r>
      <rPr>
        <b/>
        <i/>
        <sz val="5"/>
        <rFont val="Arial"/>
        <family val="2"/>
        <charset val="204"/>
      </rPr>
      <t>30 мкм</t>
    </r>
  </si>
  <si>
    <r>
      <rPr>
        <b/>
        <i/>
        <sz val="5"/>
        <rFont val="Arial"/>
        <family val="2"/>
        <charset val="204"/>
      </rPr>
      <t xml:space="preserve">ECOSTEEL
</t>
    </r>
    <r>
      <rPr>
        <b/>
        <i/>
        <sz val="5"/>
        <rFont val="Arial"/>
        <family val="2"/>
        <charset val="204"/>
      </rPr>
      <t>Matt._T 30 мкм</t>
    </r>
  </si>
  <si>
    <r>
      <rPr>
        <b/>
        <i/>
        <sz val="5"/>
        <rFont val="Arial"/>
        <family val="2"/>
        <charset val="204"/>
      </rPr>
      <t xml:space="preserve">PURETAN
</t>
    </r>
    <r>
      <rPr>
        <b/>
        <i/>
        <sz val="5"/>
        <rFont val="Arial"/>
        <family val="2"/>
        <charset val="204"/>
      </rPr>
      <t>35 мкм</t>
    </r>
  </si>
  <si>
    <r>
      <rPr>
        <b/>
        <i/>
        <sz val="5"/>
        <rFont val="Arial"/>
        <family val="2"/>
        <charset val="204"/>
      </rPr>
      <t>NormanMP 25 мкм</t>
    </r>
  </si>
  <si>
    <r>
      <rPr>
        <b/>
        <i/>
        <sz val="5"/>
        <rFont val="Arial"/>
        <family val="2"/>
        <charset val="204"/>
      </rPr>
      <t>VikingMP 30 мкм</t>
    </r>
  </si>
  <si>
    <r>
      <rPr>
        <b/>
        <i/>
        <sz val="5"/>
        <rFont val="Arial"/>
        <family val="2"/>
        <charset val="204"/>
      </rPr>
      <t>Полиэстер 25 мкм</t>
    </r>
  </si>
  <si>
    <r>
      <rPr>
        <b/>
        <i/>
        <sz val="5"/>
        <rFont val="Arial"/>
        <family val="2"/>
        <charset val="204"/>
      </rPr>
      <t>Оцинковка</t>
    </r>
  </si>
  <si>
    <r>
      <rPr>
        <b/>
        <i/>
        <sz val="5"/>
        <rFont val="Arial"/>
        <family val="2"/>
        <charset val="204"/>
      </rPr>
      <t>Толщина металла, мм</t>
    </r>
  </si>
  <si>
    <r>
      <rPr>
        <b/>
        <i/>
        <sz val="4.5"/>
        <rFont val="Arial"/>
        <family val="2"/>
        <charset val="204"/>
      </rPr>
      <t>0.5</t>
    </r>
  </si>
  <si>
    <r>
      <rPr>
        <b/>
        <i/>
        <sz val="4.5"/>
        <rFont val="Arial"/>
        <family val="2"/>
        <charset val="204"/>
      </rPr>
      <t>0.45</t>
    </r>
  </si>
  <si>
    <r>
      <rPr>
        <b/>
        <i/>
        <sz val="4.5"/>
        <rFont val="Arial"/>
        <family val="2"/>
        <charset val="204"/>
      </rPr>
      <t>0.7</t>
    </r>
  </si>
  <si>
    <r>
      <rPr>
        <b/>
        <i/>
        <sz val="5"/>
        <rFont val="Arial"/>
        <family val="2"/>
        <charset val="204"/>
      </rPr>
      <t>Срок гарантии, лет *</t>
    </r>
  </si>
  <si>
    <r>
      <rPr>
        <b/>
        <i/>
        <sz val="4.5"/>
        <rFont val="Arial"/>
        <family val="2"/>
        <charset val="204"/>
      </rPr>
      <t>25/20</t>
    </r>
  </si>
  <si>
    <r>
      <rPr>
        <b/>
        <i/>
        <sz val="7.5"/>
        <rFont val="Arial"/>
        <family val="2"/>
        <charset val="204"/>
      </rPr>
      <t>Элементы отделки для металлочерепицы</t>
    </r>
  </si>
  <si>
    <t>Планка конька круглого R 110х2000</t>
  </si>
  <si>
    <t>ПКК-R110х2000</t>
  </si>
  <si>
    <t>Планка конька плоского 150х150х2000</t>
  </si>
  <si>
    <t>ПКП-150х150х2000</t>
  </si>
  <si>
    <t>Планка торцевая 90х115х2000</t>
  </si>
  <si>
    <t>ПТ-90х115х2000</t>
  </si>
  <si>
    <t>Планка угла наружного 115х115х2000</t>
  </si>
  <si>
    <t>ПУН-115х115х2000</t>
  </si>
  <si>
    <t>Планка угла внутреннего 115х115х2000</t>
  </si>
  <si>
    <t>ПУВ-115х115х2000</t>
  </si>
  <si>
    <t>Планка ендовы нижняя 298х298х2000</t>
  </si>
  <si>
    <t>ПЕН-298х298х2000</t>
  </si>
  <si>
    <t>1 200</t>
  </si>
  <si>
    <t>1 000</t>
  </si>
  <si>
    <t>Планка ендовы верхняя 76х76х2000</t>
  </si>
  <si>
    <t>ПЕВ-76х76х2000</t>
  </si>
  <si>
    <t>Планка карнизная 100х69х2000</t>
  </si>
  <si>
    <t>ПКА-100х96х2000</t>
  </si>
  <si>
    <t>Планка примыкания верхняя 250х147х2000</t>
  </si>
  <si>
    <t>ППВ-250х147х2000</t>
  </si>
  <si>
    <t>Планка примыкания нижняя 250х122х2000</t>
  </si>
  <si>
    <t>ППН-250х122х2000</t>
  </si>
  <si>
    <t>Планка снегозадержателя 95х65х2000</t>
  </si>
  <si>
    <t>ПЗС-95х65х2000</t>
  </si>
  <si>
    <t>Заглушка конька круглого простая</t>
  </si>
  <si>
    <t>ПКК-ЗП</t>
  </si>
  <si>
    <t>Заглушка конька круглого конусная</t>
  </si>
  <si>
    <t>ПКК-ЗК</t>
  </si>
  <si>
    <t>Планка снегозадержателя усиливающая 50х30х2000</t>
  </si>
  <si>
    <t>ПСЗУ-550х30х2000</t>
  </si>
  <si>
    <t>Элементы отделки для сайдинга , профнастила</t>
  </si>
  <si>
    <t>Планка угла наружного сложного Woodstock 75х75х3000</t>
  </si>
  <si>
    <t>ПУНСW-75х75х300</t>
  </si>
  <si>
    <t>Планка угла внутреннего сложного Woodstock 75х3000</t>
  </si>
  <si>
    <t>ПУВСW-75х3000</t>
  </si>
  <si>
    <t>Планка стыковочная сложная Woodstock 75х3000</t>
  </si>
  <si>
    <t>ПСТСW-75х3000</t>
  </si>
  <si>
    <t>Планка стыковочная универсальная Woodstock 50х30х3000</t>
  </si>
  <si>
    <t>ПСУW-50х30х3000</t>
  </si>
  <si>
    <t>Планка начальная Woodstock 12х15х3000</t>
  </si>
  <si>
    <t>ПНW-12х15х300</t>
  </si>
  <si>
    <t>Планка угла внутреннего 30х30х3000</t>
  </si>
  <si>
    <t>ПУВ-30х30х3000</t>
  </si>
  <si>
    <t>Планка угла наружного 30х30х3000</t>
  </si>
  <si>
    <t>ПУН-30х30х3000</t>
  </si>
  <si>
    <t>Планка угла наружного 50х50х3000</t>
  </si>
  <si>
    <t>ПУН-50х50х3000</t>
  </si>
  <si>
    <t>Планка угла внутреннего 50х50х3000</t>
  </si>
  <si>
    <t>ПУВ-50х50х3000</t>
  </si>
  <si>
    <t>Планка угла наружного 75х75х3000</t>
  </si>
  <si>
    <t>ПУН-75х75х3000</t>
  </si>
  <si>
    <t>Планка угла внутреннего 75х75х3000</t>
  </si>
  <si>
    <t>ПУВ-75х75х3000</t>
  </si>
  <si>
    <t>Планка угла внутреннего сложного 75х3000</t>
  </si>
  <si>
    <t>ПУВС-75х3000</t>
  </si>
  <si>
    <t>Планка угла наружного сложного 75х75х3000</t>
  </si>
  <si>
    <t>ПУНС-75х75х3000</t>
  </si>
  <si>
    <t>Планка завершающая 65х3000</t>
  </si>
  <si>
    <t>ПЗ-65х3000</t>
  </si>
  <si>
    <t>Планка завершающая сложная 30х25х3000</t>
  </si>
  <si>
    <t>ПЗС-30х25х3000</t>
  </si>
  <si>
    <t>Планка стыковочная 60х3000</t>
  </si>
  <si>
    <t>ПСТ-60х3000</t>
  </si>
  <si>
    <t>Планка стыковочная сложная 75х3000</t>
  </si>
  <si>
    <t>ПСТС-75х3000</t>
  </si>
  <si>
    <t>Планка начальная сайдинга 10х20х3000</t>
  </si>
  <si>
    <t>ПНС-10х20х3000</t>
  </si>
  <si>
    <t>Планка Z-образная 32х15х3000 (толщина металла 0,7 мм)</t>
  </si>
  <si>
    <t>ПZ-32х15х3000</t>
  </si>
  <si>
    <r>
      <rPr>
        <b/>
        <i/>
        <sz val="6"/>
        <rFont val="Arial"/>
        <family val="2"/>
        <charset val="204"/>
      </rPr>
      <t>Цена в рублях (включая НДС)</t>
    </r>
  </si>
  <si>
    <r>
      <rPr>
        <b/>
        <i/>
        <sz val="4.5"/>
        <rFont val="Arial"/>
        <family val="2"/>
        <charset val="204"/>
      </rPr>
      <t>* подробные условия предоставления гарантии читайте на сайте www.metallprofil.ru в разделе "Гарантия"</t>
    </r>
  </si>
  <si>
    <r>
      <rPr>
        <sz val="4.5"/>
        <rFont val="Arial"/>
        <family val="2"/>
        <charset val="204"/>
      </rPr>
      <t>Производится по ТУ 5285-002-37144780-2012</t>
    </r>
  </si>
  <si>
    <r>
      <rPr>
        <b/>
        <i/>
        <sz val="5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vertAlign val="superscript"/>
        <sz val="8"/>
        <rFont val="Arial"/>
        <family val="2"/>
        <charset val="204"/>
      </rPr>
      <t>Цены действительны с 07 марта 2018г.</t>
    </r>
  </si>
  <si>
    <r>
      <rPr>
        <sz val="7"/>
        <rFont val="Arial"/>
        <family val="2"/>
        <charset val="204"/>
      </rPr>
      <t>Желоб водосточный 120х86х3000</t>
    </r>
  </si>
  <si>
    <r>
      <rPr>
        <sz val="7"/>
        <rFont val="Arial"/>
        <family val="2"/>
        <charset val="204"/>
      </rPr>
      <t>шт.</t>
    </r>
  </si>
  <si>
    <r>
      <rPr>
        <sz val="7"/>
        <rFont val="Arial"/>
        <family val="2"/>
        <charset val="204"/>
      </rPr>
      <t xml:space="preserve">СТАНДАРТНЫЕ ЦВЕТА
</t>
    </r>
    <r>
      <rPr>
        <sz val="7"/>
        <rFont val="Arial"/>
        <family val="2"/>
        <charset val="204"/>
      </rPr>
      <t>(всегда на складе): RAL9010 - белый, RAL8017 - коричневый,</t>
    </r>
  </si>
  <si>
    <r>
      <rPr>
        <sz val="7"/>
        <rFont val="Arial"/>
        <family val="2"/>
        <charset val="204"/>
      </rPr>
      <t>Держатель желоба 120х86</t>
    </r>
  </si>
  <si>
    <r>
      <rPr>
        <sz val="7"/>
        <rFont val="Arial"/>
        <family val="2"/>
        <charset val="204"/>
      </rPr>
      <t>Держатель желоба 120х86 усиленный</t>
    </r>
  </si>
  <si>
    <r>
      <rPr>
        <sz val="7"/>
        <rFont val="Arial"/>
        <family val="2"/>
        <charset val="204"/>
      </rPr>
      <t>Держатель желоба карнизный120х86</t>
    </r>
  </si>
  <si>
    <r>
      <rPr>
        <sz val="7"/>
        <rFont val="Arial"/>
        <family val="2"/>
        <charset val="204"/>
      </rPr>
      <t>Держатель желоба карнизный120х86 усиленный</t>
    </r>
  </si>
  <si>
    <r>
      <rPr>
        <sz val="7"/>
        <rFont val="Arial"/>
        <family val="2"/>
        <charset val="204"/>
      </rPr>
      <t>Заглушка желоба 120х86 правая</t>
    </r>
  </si>
  <si>
    <r>
      <rPr>
        <sz val="7"/>
        <rFont val="Arial"/>
        <family val="2"/>
        <charset val="204"/>
      </rPr>
      <t>Угол желоба 120х86 внутренний (сварной)</t>
    </r>
  </si>
  <si>
    <r>
      <rPr>
        <sz val="7"/>
        <rFont val="Arial"/>
        <family val="2"/>
        <charset val="204"/>
      </rPr>
      <t>Угол желоба 120х86 наружный</t>
    </r>
  </si>
  <si>
    <r>
      <rPr>
        <sz val="7"/>
        <rFont val="Arial"/>
        <family val="2"/>
        <charset val="204"/>
      </rPr>
      <t>Угол желоба 120х86 внутренний</t>
    </r>
  </si>
  <si>
    <r>
      <rPr>
        <sz val="7"/>
        <rFont val="Arial"/>
        <family val="2"/>
        <charset val="204"/>
      </rPr>
      <t>Воронка выпускная 76х102</t>
    </r>
  </si>
  <si>
    <r>
      <rPr>
        <sz val="7"/>
        <rFont val="Arial"/>
        <family val="2"/>
        <charset val="204"/>
      </rPr>
      <t>Труба водосточная 76х102х3000</t>
    </r>
  </si>
  <si>
    <r>
      <rPr>
        <sz val="7"/>
        <rFont val="Arial"/>
        <family val="2"/>
        <charset val="204"/>
      </rPr>
      <t>1 015</t>
    </r>
  </si>
  <si>
    <r>
      <rPr>
        <sz val="7"/>
        <rFont val="Arial"/>
        <family val="2"/>
        <charset val="204"/>
      </rPr>
      <t>Труба водосточная 76х102х2000</t>
    </r>
  </si>
  <si>
    <r>
      <rPr>
        <sz val="7"/>
        <rFont val="Arial"/>
        <family val="2"/>
        <charset val="204"/>
      </rPr>
      <t>Труба водосточная 76х102х3000 с коленом</t>
    </r>
  </si>
  <si>
    <r>
      <rPr>
        <sz val="7"/>
        <rFont val="Arial"/>
        <family val="2"/>
        <charset val="204"/>
      </rPr>
      <t>1 140</t>
    </r>
  </si>
  <si>
    <r>
      <rPr>
        <sz val="7"/>
        <rFont val="Arial"/>
        <family val="2"/>
        <charset val="204"/>
      </rPr>
      <t>Труба водосточная 76х102х1000 с коленом</t>
    </r>
  </si>
  <si>
    <r>
      <rPr>
        <sz val="7"/>
        <rFont val="Arial"/>
        <family val="2"/>
        <charset val="204"/>
      </rPr>
      <t>Держатель трубы 76х102 (на кирпич)</t>
    </r>
  </si>
  <si>
    <r>
      <rPr>
        <sz val="7"/>
        <rFont val="Arial"/>
        <family val="2"/>
        <charset val="204"/>
      </rPr>
      <t>Держатель трубы 76х102 (на дерево)</t>
    </r>
  </si>
  <si>
    <r>
      <rPr>
        <sz val="7"/>
        <rFont val="Arial"/>
        <family val="2"/>
        <charset val="204"/>
      </rPr>
      <t>Колено трубы 76х102 (60°)</t>
    </r>
  </si>
  <si>
    <r>
      <rPr>
        <b/>
        <i/>
        <sz val="7.5"/>
        <rFont val="Arial"/>
        <family val="2"/>
        <charset val="204"/>
      </rPr>
      <t>Водосточная система круглого сечения МП ПРЕСТИЖ</t>
    </r>
  </si>
  <si>
    <r>
      <rPr>
        <b/>
        <i/>
        <sz val="6.5"/>
        <rFont val="Arial"/>
        <family val="2"/>
        <charset val="204"/>
      </rPr>
      <t>D125/100</t>
    </r>
  </si>
  <si>
    <r>
      <rPr>
        <b/>
        <i/>
        <sz val="6.5"/>
        <rFont val="Arial"/>
        <family val="2"/>
        <charset val="204"/>
      </rPr>
      <t>D150/100</t>
    </r>
  </si>
  <si>
    <r>
      <rPr>
        <sz val="7"/>
        <rFont val="Arial"/>
        <family val="2"/>
        <charset val="204"/>
      </rPr>
      <t>Желоб водосточный 3000</t>
    </r>
  </si>
  <si>
    <r>
      <rPr>
        <sz val="7"/>
        <rFont val="Arial"/>
        <family val="2"/>
        <charset val="204"/>
      </rPr>
      <t>1 045</t>
    </r>
  </si>
  <si>
    <r>
      <rPr>
        <sz val="7"/>
        <rFont val="Arial"/>
        <family val="2"/>
        <charset val="204"/>
      </rPr>
      <t xml:space="preserve">СТАНДАРТНЫЕ ЦВЕТА
</t>
    </r>
    <r>
      <rPr>
        <sz val="7"/>
        <rFont val="Arial"/>
        <family val="2"/>
        <charset val="204"/>
      </rPr>
      <t>(всегда на складе):</t>
    </r>
    <r>
      <rPr>
        <sz val="7"/>
        <rFont val="Arial"/>
        <family val="2"/>
        <charset val="204"/>
      </rPr>
      <t xml:space="preserve"> RAL9010 - белый, RAL8017 - коричневый,
</t>
    </r>
  </si>
  <si>
    <r>
      <rPr>
        <sz val="7"/>
        <rFont val="Arial"/>
        <family val="2"/>
        <charset val="204"/>
      </rPr>
      <t>Держатель желоба</t>
    </r>
  </si>
  <si>
    <r>
      <rPr>
        <sz val="7"/>
        <rFont val="Arial"/>
        <family val="2"/>
        <charset val="204"/>
      </rPr>
      <t>Держатель желоба карнизный</t>
    </r>
  </si>
  <si>
    <r>
      <rPr>
        <sz val="7"/>
        <rFont val="Arial"/>
        <family val="2"/>
        <charset val="204"/>
      </rPr>
      <t>Заглушка желоба</t>
    </r>
  </si>
  <si>
    <r>
      <rPr>
        <sz val="7"/>
        <rFont val="Arial"/>
        <family val="2"/>
        <charset val="204"/>
      </rPr>
      <t>Соединитель желоба</t>
    </r>
  </si>
  <si>
    <r>
      <rPr>
        <sz val="7"/>
        <rFont val="Arial"/>
        <family val="2"/>
        <charset val="204"/>
      </rPr>
      <t>Угол желоба наружный</t>
    </r>
  </si>
  <si>
    <r>
      <rPr>
        <sz val="7"/>
        <rFont val="Arial"/>
        <family val="2"/>
        <charset val="204"/>
      </rPr>
      <t>Угол желоба внутренний</t>
    </r>
  </si>
  <si>
    <r>
      <rPr>
        <sz val="7"/>
        <rFont val="Arial"/>
        <family val="2"/>
        <charset val="204"/>
      </rPr>
      <t>Угол желоба наружный 135°</t>
    </r>
  </si>
  <si>
    <r>
      <rPr>
        <sz val="7"/>
        <rFont val="Arial"/>
        <family val="2"/>
        <charset val="204"/>
      </rPr>
      <t>1 315</t>
    </r>
  </si>
  <si>
    <r>
      <rPr>
        <sz val="7"/>
        <rFont val="Arial"/>
        <family val="2"/>
        <charset val="204"/>
      </rPr>
      <t>1 615</t>
    </r>
  </si>
  <si>
    <r>
      <rPr>
        <sz val="7"/>
        <rFont val="Arial"/>
        <family val="2"/>
        <charset val="204"/>
      </rPr>
      <t>Угол желоба внутренний 135°</t>
    </r>
  </si>
  <si>
    <r>
      <rPr>
        <sz val="7"/>
        <rFont val="Arial"/>
        <family val="2"/>
        <charset val="204"/>
      </rPr>
      <t>Воронка выпускная</t>
    </r>
  </si>
  <si>
    <r>
      <rPr>
        <sz val="7"/>
        <rFont val="Arial"/>
        <family val="2"/>
        <charset val="204"/>
      </rPr>
      <t>Ограничитель перелива универсальный</t>
    </r>
  </si>
  <si>
    <r>
      <rPr>
        <sz val="7"/>
        <rFont val="Arial"/>
        <family val="2"/>
        <charset val="204"/>
      </rPr>
      <t>Паук D100</t>
    </r>
  </si>
  <si>
    <r>
      <rPr>
        <sz val="7"/>
        <rFont val="Arial"/>
        <family val="2"/>
        <charset val="204"/>
      </rPr>
      <t>Воронка водосборная D300/100 **</t>
    </r>
  </si>
  <si>
    <r>
      <rPr>
        <sz val="7"/>
        <rFont val="Arial"/>
        <family val="2"/>
        <charset val="204"/>
      </rPr>
      <t>1 370</t>
    </r>
  </si>
  <si>
    <r>
      <rPr>
        <sz val="7"/>
        <rFont val="Arial"/>
        <family val="2"/>
        <charset val="204"/>
      </rPr>
      <t>Труба водосточная D100х3000</t>
    </r>
  </si>
  <si>
    <r>
      <rPr>
        <sz val="7"/>
        <rFont val="Arial"/>
        <family val="2"/>
        <charset val="204"/>
      </rPr>
      <t>1 200</t>
    </r>
  </si>
  <si>
    <r>
      <rPr>
        <sz val="7"/>
        <rFont val="Arial"/>
        <family val="2"/>
        <charset val="204"/>
      </rPr>
      <t>Труба водосточная D100х2000</t>
    </r>
  </si>
  <si>
    <r>
      <rPr>
        <sz val="7"/>
        <rFont val="Arial"/>
        <family val="2"/>
        <charset val="204"/>
      </rPr>
      <t>Труба соединительная D100х1000</t>
    </r>
  </si>
  <si>
    <r>
      <rPr>
        <sz val="7"/>
        <rFont val="Arial"/>
        <family val="2"/>
        <charset val="204"/>
      </rPr>
      <t>Держатель трубы D100 (на кирпич)</t>
    </r>
  </si>
  <si>
    <r>
      <rPr>
        <sz val="7"/>
        <rFont val="Arial"/>
        <family val="2"/>
        <charset val="204"/>
      </rPr>
      <t>Держатель трубы D100 (на дерево)</t>
    </r>
  </si>
  <si>
    <r>
      <rPr>
        <sz val="7"/>
        <rFont val="Arial"/>
        <family val="2"/>
        <charset val="204"/>
      </rPr>
      <t>Колено трубы D100 (60°)</t>
    </r>
  </si>
  <si>
    <r>
      <rPr>
        <sz val="7"/>
        <rFont val="Arial"/>
        <family val="2"/>
        <charset val="204"/>
      </rPr>
      <t>Колено сливное D100 (60°)</t>
    </r>
  </si>
  <si>
    <r>
      <rPr>
        <sz val="7"/>
        <rFont val="Arial"/>
        <family val="2"/>
        <charset val="204"/>
      </rPr>
      <t>Тройник трубы D100 **</t>
    </r>
  </si>
  <si>
    <t>80х60х3,0</t>
  </si>
  <si>
    <r>
      <t xml:space="preserve">Лист </t>
    </r>
    <r>
      <rPr>
        <sz val="11"/>
        <color indexed="8"/>
        <rFont val="Arial"/>
        <family val="2"/>
        <charset val="204"/>
      </rPr>
      <t>г/к ст.3 пс/сп</t>
    </r>
  </si>
  <si>
    <t xml:space="preserve">Гибкая система скидок !!! При выборе способа оплаты СБП скидка !!! (Цена указана до 5,0 тн) </t>
  </si>
  <si>
    <t xml:space="preserve">Отгрузка товара производится механизированным способом и производится только в кузова автомобилей </t>
  </si>
  <si>
    <t>с открытым верхом в порядке очереди</t>
  </si>
  <si>
    <t>БАЛКА  ГОСТ 8239-89, СТО АСЧМ 20-93</t>
  </si>
  <si>
    <t>3,0 мм 1250х2500</t>
  </si>
  <si>
    <t xml:space="preserve">Полоса (пруток) оцинк. </t>
  </si>
  <si>
    <t>Теплоизоляционные маты ISOVER Теплый дом МИНИ-TWIN</t>
  </si>
  <si>
    <t>610х8200х50</t>
  </si>
  <si>
    <t>80х60</t>
  </si>
  <si>
    <t>100х50</t>
  </si>
  <si>
    <t>140х140</t>
  </si>
  <si>
    <t>Заглушка Ф 89</t>
  </si>
  <si>
    <t>Заглушка Ф 108</t>
  </si>
  <si>
    <t xml:space="preserve">1250*2050*1,0 </t>
  </si>
  <si>
    <t xml:space="preserve">ПОЛИКОРБАНАТ </t>
  </si>
  <si>
    <t>Монолитный поликарбонат прозрачный  1,0 мм</t>
  </si>
  <si>
    <t xml:space="preserve">1250*2050*1,5 </t>
  </si>
  <si>
    <t>Монолитный поликарбонат прозрачный  1,5 мм</t>
  </si>
  <si>
    <t xml:space="preserve">2100*6000*4,0 </t>
  </si>
  <si>
    <t>2100*6000*6,0</t>
  </si>
  <si>
    <t>плот.45</t>
  </si>
  <si>
    <t>Сотовый поликарбонат бесцветный  4,0 мм (MULTIGREEN)</t>
  </si>
  <si>
    <t>Сотовый поликарбонат бесцветный 4,0 мм (Адонис)</t>
  </si>
  <si>
    <t>2100*6000*4,0</t>
  </si>
  <si>
    <t>плот.55</t>
  </si>
  <si>
    <t>Сотовый поликарбонат бесцветный  6,0 мм (SOTALIGHT)</t>
  </si>
  <si>
    <t>плот.86</t>
  </si>
  <si>
    <t>Сотовый поликарбонат бесцветный 6,0 мм (BEROLUX)</t>
  </si>
  <si>
    <t>плот.1,0</t>
  </si>
  <si>
    <t>Грунтовка ГФ - 021 серая фас. 2,7 кг</t>
  </si>
  <si>
    <r>
      <t xml:space="preserve">Часы работы : понедельник-пятница : 9.00-18.00   суббота: 9.00-15.00 , воскресенье : выходной     </t>
    </r>
    <r>
      <rPr>
        <i/>
        <sz val="11"/>
        <rFont val="Times New Roman"/>
        <family val="1"/>
        <charset val="204"/>
      </rPr>
      <t xml:space="preserve">    </t>
    </r>
  </si>
  <si>
    <t xml:space="preserve">Ветонит Утепляев-Твин </t>
  </si>
  <si>
    <t>6150х1220х50</t>
  </si>
  <si>
    <t>18 Б1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</si>
</sst>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dd\.mm\.yyyy"/>
    <numFmt numFmtId="166" formatCode="0.000"/>
    <numFmt numFmtId="167" formatCode="#,##0.00&quot;р.&quot;"/>
    <numFmt numFmtId="168" formatCode="&quot; &quot;#,##0.00&quot;р. &quot;;&quot;-&quot;#,##0.00&quot;р. &quot;;&quot; -&quot;#&quot;р. &quot;;@&quot; &quot;"/>
    <numFmt numFmtId="169" formatCode="#,##0.00[$р.-419]"/>
    <numFmt numFmtId="170" formatCode="dd/mm/yy"/>
    <numFmt numFmtId="171" formatCode="#"/>
    <numFmt numFmtId="172" formatCode="0.000_ ;\-0.000\ "/>
  </numFmts>
  <fonts count="127"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11"/>
      <name val="Arial"/>
      <family val="2"/>
      <charset val="204"/>
    </font>
    <font>
      <sz val="7.5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7.5"/>
      <name val="Arial"/>
      <family val="2"/>
      <charset val="204"/>
    </font>
    <font>
      <b/>
      <i/>
      <sz val="6.5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5"/>
      <name val="Arial"/>
      <family val="2"/>
      <charset val="204"/>
    </font>
    <font>
      <b/>
      <i/>
      <sz val="4.5"/>
      <name val="Arial"/>
      <family val="2"/>
      <charset val="204"/>
    </font>
    <font>
      <sz val="4.5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i/>
      <sz val="10.5"/>
      <name val="Arial"/>
      <family val="2"/>
      <charset val="204"/>
    </font>
    <font>
      <sz val="6.5"/>
      <name val="Arial"/>
      <family val="2"/>
      <charset val="204"/>
    </font>
    <font>
      <b/>
      <sz val="7.5"/>
      <name val="Arial"/>
      <family val="2"/>
      <charset val="204"/>
    </font>
    <font>
      <b/>
      <i/>
      <sz val="11.5"/>
      <name val="Arial"/>
      <family val="2"/>
      <charset val="204"/>
    </font>
    <font>
      <b/>
      <i/>
      <sz val="8.5"/>
      <name val="Arial"/>
      <family val="2"/>
      <charset val="204"/>
    </font>
    <font>
      <sz val="9.5"/>
      <name val="Arial"/>
      <family val="2"/>
      <charset val="204"/>
    </font>
    <font>
      <b/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b/>
      <sz val="9"/>
      <name val="Arial"/>
      <family val="2"/>
      <charset val="204"/>
    </font>
    <font>
      <b/>
      <i/>
      <sz val="8"/>
      <color indexed="12"/>
      <name val="Arial Cyr"/>
      <family val="2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6"/>
      <name val="Arial"/>
      <family val="2"/>
      <charset val="204"/>
    </font>
    <font>
      <b/>
      <i/>
      <sz val="14"/>
      <name val="Arial"/>
      <family val="2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Arial"/>
      <family val="2"/>
      <charset val="204"/>
    </font>
    <font>
      <b/>
      <i/>
      <sz val="9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i/>
      <sz val="12"/>
      <name val="Arial Cyr"/>
      <family val="2"/>
      <charset val="204"/>
    </font>
    <font>
      <b/>
      <i/>
      <sz val="9"/>
      <color indexed="12"/>
      <name val="Arial Cyr"/>
      <family val="2"/>
      <charset val="204"/>
    </font>
    <font>
      <b/>
      <i/>
      <sz val="11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12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sz val="8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 Cyr"/>
      <family val="2"/>
      <charset val="204"/>
    </font>
    <font>
      <b/>
      <i/>
      <sz val="8"/>
      <color indexed="12"/>
      <name val="Arial"/>
      <family val="2"/>
      <charset val="204"/>
    </font>
    <font>
      <b/>
      <i/>
      <sz val="11"/>
      <name val="Arial CYR"/>
      <family val="2"/>
      <charset val="204"/>
    </font>
    <font>
      <u/>
      <sz val="8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b/>
      <i/>
      <sz val="9"/>
      <color indexed="8"/>
      <name val="Arial2"/>
      <family val="2"/>
      <charset val="204"/>
    </font>
    <font>
      <vertAlign val="superscript"/>
      <sz val="8"/>
      <name val="Arial"/>
      <family val="2"/>
      <charset val="204"/>
    </font>
    <font>
      <b/>
      <i/>
      <sz val="14"/>
      <color indexed="8"/>
      <name val="Arial Black"/>
      <family val="2"/>
      <charset val="204"/>
    </font>
    <font>
      <b/>
      <i/>
      <sz val="20"/>
      <color indexed="8"/>
      <name val="Arial Black"/>
      <family val="2"/>
      <charset val="204"/>
    </font>
    <font>
      <b/>
      <sz val="7"/>
      <name val="Arial"/>
      <family val="2"/>
      <charset val="204"/>
    </font>
    <font>
      <b/>
      <i/>
      <u/>
      <sz val="6.5"/>
      <name val="Arial"/>
      <family val="2"/>
      <charset val="204"/>
    </font>
    <font>
      <b/>
      <i/>
      <vertAlign val="superscript"/>
      <sz val="6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 Black"/>
      <family val="2"/>
      <charset val="204"/>
    </font>
    <font>
      <i/>
      <sz val="11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sz val="11"/>
      <name val="Arial Cyr"/>
      <family val="2"/>
      <charset val="204"/>
    </font>
    <font>
      <i/>
      <sz val="11"/>
      <name val="Arial Cyr"/>
      <family val="2"/>
      <charset val="204"/>
    </font>
    <font>
      <b/>
      <sz val="11"/>
      <name val="Arial CYR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Arial CYR"/>
      <family val="2"/>
      <charset val="204"/>
    </font>
    <font>
      <b/>
      <i/>
      <u/>
      <sz val="11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i/>
      <u/>
      <sz val="11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Arial1"/>
      <family val="2"/>
      <charset val="204"/>
    </font>
    <font>
      <sz val="8"/>
      <color rgb="FF000000"/>
      <name val="Arial2"/>
      <family val="2"/>
      <charset val="204"/>
    </font>
    <font>
      <b/>
      <i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7.5"/>
      <color rgb="FF000000"/>
      <name val="Arial"/>
      <family val="2"/>
      <charset val="204"/>
    </font>
    <font>
      <u/>
      <sz val="11"/>
      <color theme="10"/>
      <name val="Arial"/>
      <family val="2"/>
      <charset val="204"/>
    </font>
    <font>
      <sz val="8"/>
      <color theme="10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36"/>
      <color rgb="FF000000"/>
      <name val="Arial Black"/>
      <family val="2"/>
      <charset val="204"/>
    </font>
    <font>
      <b/>
      <i/>
      <sz val="20"/>
      <color rgb="FF000000"/>
      <name val="Arial Black"/>
      <family val="2"/>
      <charset val="204"/>
    </font>
    <font>
      <b/>
      <sz val="13"/>
      <color rgb="FF000000"/>
      <name val="Arial2"/>
      <family val="2"/>
      <charset val="204"/>
    </font>
    <font>
      <sz val="13"/>
      <color rgb="FF000000"/>
      <name val="Arial2"/>
      <family val="2"/>
      <charset val="204"/>
    </font>
    <font>
      <b/>
      <i/>
      <sz val="13"/>
      <color rgb="FF000000"/>
      <name val="Arial2"/>
      <family val="2"/>
      <charset val="204"/>
    </font>
    <font>
      <b/>
      <sz val="10"/>
      <color rgb="FF000000"/>
      <name val="Arial2"/>
      <family val="2"/>
      <charset val="204"/>
    </font>
    <font>
      <b/>
      <sz val="9"/>
      <color rgb="FF000000"/>
      <name val="Arial2"/>
      <family val="2"/>
      <charset val="204"/>
    </font>
    <font>
      <b/>
      <i/>
      <sz val="9"/>
      <color rgb="FF000000"/>
      <name val="Arial2"/>
      <family val="2"/>
      <charset val="204"/>
    </font>
    <font>
      <b/>
      <sz val="8"/>
      <color rgb="FF000000"/>
      <name val="Arial2"/>
      <family val="2"/>
      <charset val="204"/>
    </font>
    <font>
      <i/>
      <sz val="9"/>
      <color rgb="FF000000"/>
      <name val="Arial2"/>
      <family val="2"/>
      <charset val="204"/>
    </font>
    <font>
      <b/>
      <sz val="9"/>
      <color rgb="FF000000"/>
      <name val="Arial Cyr1"/>
      <family val="2"/>
      <charset val="204"/>
    </font>
    <font>
      <b/>
      <sz val="10"/>
      <color rgb="FF000000"/>
      <name val="Arial Cyr1"/>
      <family val="2"/>
      <charset val="204"/>
    </font>
    <font>
      <b/>
      <i/>
      <sz val="13"/>
      <color rgb="FF000000"/>
      <name val="Times New Roman"/>
      <family val="1"/>
      <charset val="204"/>
    </font>
    <font>
      <b/>
      <sz val="10"/>
      <color rgb="FF000000"/>
      <name val="Arial Cyr"/>
      <family val="2"/>
      <charset val="204"/>
    </font>
    <font>
      <b/>
      <i/>
      <sz val="9"/>
      <color rgb="FF000000"/>
      <name val="Arial Cyr"/>
      <family val="2"/>
      <charset val="204"/>
    </font>
    <font>
      <sz val="9"/>
      <color rgb="FF000000"/>
      <name val="Arial Cyr"/>
      <family val="2"/>
      <charset val="204"/>
    </font>
    <font>
      <sz val="10"/>
      <color rgb="FF000000"/>
      <name val="Arial Cyr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Arial Cyr1"/>
      <family val="2"/>
      <charset val="204"/>
    </font>
    <font>
      <b/>
      <i/>
      <sz val="9"/>
      <color rgb="FF000000"/>
      <name val="Arial Cyr1"/>
      <family val="2"/>
      <charset val="204"/>
    </font>
    <font>
      <b/>
      <i/>
      <sz val="10"/>
      <color rgb="FF000000"/>
      <name val="Arial Cyr1"/>
      <family val="2"/>
      <charset val="204"/>
    </font>
    <font>
      <sz val="11"/>
      <color theme="1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8"/>
      <color theme="3"/>
      <name val="Arial Cyr"/>
      <family val="2"/>
      <charset val="204"/>
    </font>
    <font>
      <sz val="9.5"/>
      <color rgb="FF000000"/>
      <name val="Arial"/>
      <family val="2"/>
      <charset val="204"/>
    </font>
    <font>
      <sz val="7.5"/>
      <color rgb="FF000000"/>
      <name val="Arial"/>
      <family val="2"/>
      <charset val="204"/>
    </font>
    <font>
      <b/>
      <sz val="7.5"/>
      <color rgb="FF000000"/>
      <name val="Arial"/>
      <family val="2"/>
      <charset val="204"/>
    </font>
    <font>
      <b/>
      <i/>
      <sz val="4.5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u/>
      <sz val="8"/>
      <color theme="10"/>
      <name val="Arial"/>
      <family val="2"/>
      <charset val="204"/>
    </font>
    <font>
      <b/>
      <i/>
      <sz val="9"/>
      <color theme="0"/>
      <name val="Arial Cyr"/>
      <family val="2"/>
      <charset val="204"/>
    </font>
    <font>
      <b/>
      <i/>
      <sz val="9"/>
      <color theme="0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2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FE0E5"/>
        <bgColor indexed="64"/>
      </patternFill>
    </fill>
    <fill>
      <patternFill patternType="solid">
        <fgColor rgb="FFFFF9CC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34998626667073579"/>
        <bgColor indexed="22"/>
      </patternFill>
    </fill>
    <fill>
      <patternFill patternType="solid">
        <fgColor theme="1" tint="0.34998626667073579"/>
        <bgColor indexed="26"/>
      </patternFill>
    </fill>
    <fill>
      <patternFill patternType="solid">
        <fgColor theme="1" tint="0.34998626667073579"/>
        <bgColor indexed="64"/>
      </patternFill>
    </fill>
  </fills>
  <borders count="1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5">
    <xf numFmtId="0" fontId="0" fillId="0" borderId="0"/>
    <xf numFmtId="0" fontId="80" fillId="0" borderId="0" applyNumberFormat="0" applyFill="0" applyBorder="0" applyAlignment="0" applyProtection="0"/>
    <xf numFmtId="0" fontId="81" fillId="0" borderId="0" applyNumberFormat="0" applyBorder="0" applyProtection="0"/>
    <xf numFmtId="0" fontId="82" fillId="0" borderId="0" applyNumberFormat="0" applyBorder="0" applyProtection="0">
      <alignment horizontal="left"/>
    </xf>
    <xf numFmtId="0" fontId="67" fillId="0" borderId="1" applyNumberFormat="0">
      <alignment horizontal="center"/>
    </xf>
  </cellStyleXfs>
  <cellXfs count="12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8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8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indent="1"/>
    </xf>
    <xf numFmtId="0" fontId="12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/>
    <xf numFmtId="0" fontId="1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12" borderId="2" xfId="0" applyFont="1" applyFill="1" applyBorder="1" applyAlignment="1">
      <alignment horizontal="center" vertical="center" wrapText="1"/>
    </xf>
    <xf numFmtId="2" fontId="85" fillId="0" borderId="76" xfId="0" applyNumberFormat="1" applyFont="1" applyFill="1" applyBorder="1" applyAlignment="1">
      <alignment horizontal="center" vertical="center" shrinkToFit="1"/>
    </xf>
    <xf numFmtId="2" fontId="86" fillId="14" borderId="76" xfId="0" applyNumberFormat="1" applyFont="1" applyFill="1" applyBorder="1" applyAlignment="1">
      <alignment horizontal="center" vertical="center" shrinkToFi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77" xfId="0" applyFont="1" applyFill="1" applyBorder="1" applyAlignment="1">
      <alignment horizontal="center" vertical="top" wrapText="1"/>
    </xf>
    <xf numFmtId="0" fontId="10" fillId="0" borderId="76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/>
    </xf>
    <xf numFmtId="2" fontId="87" fillId="12" borderId="77" xfId="0" applyNumberFormat="1" applyFont="1" applyFill="1" applyBorder="1" applyAlignment="1">
      <alignment horizontal="center" vertical="top" shrinkToFit="1"/>
    </xf>
    <xf numFmtId="164" fontId="87" fillId="12" borderId="4" xfId="0" applyNumberFormat="1" applyFont="1" applyFill="1" applyBorder="1" applyAlignment="1">
      <alignment horizontal="center" vertical="top" shrinkToFit="1"/>
    </xf>
    <xf numFmtId="2" fontId="85" fillId="0" borderId="77" xfId="0" applyNumberFormat="1" applyFont="1" applyFill="1" applyBorder="1" applyAlignment="1">
      <alignment horizontal="center" vertical="center" shrinkToFit="1"/>
    </xf>
    <xf numFmtId="0" fontId="0" fillId="0" borderId="0" xfId="0" applyNumberFormat="1" applyAlignment="1">
      <alignment wrapText="1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left" vertical="center"/>
    </xf>
    <xf numFmtId="2" fontId="25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80" fillId="0" borderId="0" xfId="1" applyAlignment="1">
      <alignment horizontal="left" vertical="center"/>
    </xf>
    <xf numFmtId="2" fontId="27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left" vertical="top"/>
    </xf>
    <xf numFmtId="2" fontId="0" fillId="0" borderId="0" xfId="0" applyNumberFormat="1" applyAlignment="1">
      <alignment horizontal="center" vertical="center" wrapText="1"/>
    </xf>
    <xf numFmtId="0" fontId="26" fillId="0" borderId="5" xfId="0" applyNumberFormat="1" applyFont="1" applyBorder="1" applyAlignment="1">
      <alignment horizontal="center" vertical="center" wrapText="1"/>
    </xf>
    <xf numFmtId="2" fontId="26" fillId="0" borderId="6" xfId="0" applyNumberFormat="1" applyFont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  <xf numFmtId="0" fontId="10" fillId="3" borderId="7" xfId="0" applyNumberFormat="1" applyFont="1" applyFill="1" applyBorder="1" applyAlignment="1">
      <alignment horizontal="center" vertical="center" wrapText="1"/>
    </xf>
    <xf numFmtId="0" fontId="10" fillId="3" borderId="8" xfId="0" applyNumberFormat="1" applyFont="1" applyFill="1" applyBorder="1" applyAlignment="1">
      <alignment vertical="center" wrapText="1"/>
    </xf>
    <xf numFmtId="0" fontId="29" fillId="0" borderId="0" xfId="0" applyFont="1"/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165" fontId="29" fillId="0" borderId="0" xfId="0" applyNumberFormat="1" applyFont="1"/>
    <xf numFmtId="0" fontId="30" fillId="0" borderId="0" xfId="0" applyFont="1" applyFill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center"/>
    </xf>
    <xf numFmtId="0" fontId="0" fillId="0" borderId="0" xfId="0" applyBorder="1"/>
    <xf numFmtId="2" fontId="32" fillId="0" borderId="6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2" fontId="32" fillId="0" borderId="10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0" fontId="0" fillId="0" borderId="6" xfId="0" applyBorder="1"/>
    <xf numFmtId="0" fontId="32" fillId="0" borderId="8" xfId="0" applyFont="1" applyBorder="1" applyAlignment="1">
      <alignment horizontal="left" vertical="center"/>
    </xf>
    <xf numFmtId="0" fontId="32" fillId="0" borderId="6" xfId="0" applyFont="1" applyBorder="1"/>
    <xf numFmtId="2" fontId="32" fillId="0" borderId="5" xfId="0" applyNumberFormat="1" applyFont="1" applyBorder="1" applyAlignment="1">
      <alignment horizontal="center" vertical="center"/>
    </xf>
    <xf numFmtId="0" fontId="32" fillId="0" borderId="6" xfId="0" applyFont="1" applyBorder="1" applyAlignment="1">
      <alignment horizontal="center"/>
    </xf>
    <xf numFmtId="2" fontId="32" fillId="0" borderId="6" xfId="0" applyNumberFormat="1" applyFont="1" applyBorder="1" applyAlignment="1">
      <alignment horizontal="center"/>
    </xf>
    <xf numFmtId="2" fontId="32" fillId="0" borderId="10" xfId="0" applyNumberFormat="1" applyFont="1" applyBorder="1" applyAlignment="1">
      <alignment horizontal="center"/>
    </xf>
    <xf numFmtId="0" fontId="32" fillId="0" borderId="8" xfId="0" applyFont="1" applyBorder="1"/>
    <xf numFmtId="0" fontId="0" fillId="0" borderId="10" xfId="0" applyBorder="1"/>
    <xf numFmtId="0" fontId="32" fillId="0" borderId="12" xfId="0" applyFont="1" applyBorder="1" applyAlignment="1">
      <alignment horizontal="center"/>
    </xf>
    <xf numFmtId="0" fontId="0" fillId="0" borderId="13" xfId="0" applyBorder="1"/>
    <xf numFmtId="0" fontId="32" fillId="0" borderId="13" xfId="0" applyFont="1" applyBorder="1"/>
    <xf numFmtId="0" fontId="0" fillId="0" borderId="5" xfId="0" applyBorder="1"/>
    <xf numFmtId="0" fontId="32" fillId="0" borderId="9" xfId="0" applyFont="1" applyBorder="1"/>
    <xf numFmtId="0" fontId="32" fillId="0" borderId="7" xfId="0" applyFont="1" applyBorder="1" applyAlignment="1">
      <alignment horizontal="center"/>
    </xf>
    <xf numFmtId="0" fontId="35" fillId="0" borderId="0" xfId="0" applyFont="1"/>
    <xf numFmtId="0" fontId="0" fillId="0" borderId="0" xfId="0" applyFont="1"/>
    <xf numFmtId="0" fontId="88" fillId="0" borderId="0" xfId="1" applyFont="1" applyFill="1" applyBorder="1" applyAlignment="1">
      <alignment horizontal="center" vertical="center"/>
    </xf>
    <xf numFmtId="165" fontId="89" fillId="0" borderId="0" xfId="1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0" fillId="3" borderId="6" xfId="0" applyNumberFormat="1" applyFont="1" applyFill="1" applyBorder="1" applyAlignment="1">
      <alignment vertical="center" wrapText="1"/>
    </xf>
    <xf numFmtId="0" fontId="0" fillId="3" borderId="6" xfId="0" applyNumberFormat="1" applyFont="1" applyFill="1" applyBorder="1" applyAlignment="1">
      <alignment horizontal="center" vertical="center" wrapText="1"/>
    </xf>
    <xf numFmtId="0" fontId="0" fillId="15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6" xfId="0" applyFill="1" applyBorder="1" applyAlignment="1">
      <alignment vertic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0" borderId="0" xfId="0" applyAlignment="1">
      <alignment wrapText="1"/>
    </xf>
    <xf numFmtId="0" fontId="10" fillId="0" borderId="10" xfId="0" applyFont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top"/>
    </xf>
    <xf numFmtId="0" fontId="9" fillId="11" borderId="6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6" xfId="0" applyFont="1" applyFill="1" applyBorder="1"/>
    <xf numFmtId="0" fontId="10" fillId="0" borderId="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/>
    </xf>
    <xf numFmtId="0" fontId="10" fillId="0" borderId="10" xfId="0" applyFont="1" applyFill="1" applyBorder="1"/>
    <xf numFmtId="0" fontId="10" fillId="0" borderId="10" xfId="0" applyFont="1" applyFill="1" applyBorder="1" applyAlignment="1">
      <alignment horizontal="center" wrapText="1"/>
    </xf>
    <xf numFmtId="0" fontId="10" fillId="0" borderId="5" xfId="0" applyFont="1" applyFill="1" applyBorder="1"/>
    <xf numFmtId="0" fontId="10" fillId="0" borderId="5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0" fontId="10" fillId="15" borderId="0" xfId="0" applyFont="1" applyFill="1"/>
    <xf numFmtId="0" fontId="10" fillId="15" borderId="0" xfId="0" applyFont="1" applyFill="1" applyAlignment="1">
      <alignment wrapText="1"/>
    </xf>
    <xf numFmtId="0" fontId="10" fillId="15" borderId="0" xfId="0" applyFont="1" applyFill="1" applyAlignment="1">
      <alignment horizontal="center" wrapText="1"/>
    </xf>
    <xf numFmtId="0" fontId="10" fillId="15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9" fillId="10" borderId="8" xfId="0" applyFont="1" applyFill="1" applyBorder="1" applyAlignment="1">
      <alignment horizontal="center"/>
    </xf>
    <xf numFmtId="0" fontId="9" fillId="10" borderId="12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37" fillId="0" borderId="0" xfId="0" applyFont="1"/>
    <xf numFmtId="0" fontId="10" fillId="0" borderId="6" xfId="0" applyNumberFormat="1" applyFont="1" applyFill="1" applyBorder="1" applyAlignment="1">
      <alignment horizontal="center" vertical="center" wrapText="1"/>
    </xf>
    <xf numFmtId="0" fontId="10" fillId="15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0" fillId="15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6" xfId="0" applyFont="1" applyFill="1" applyBorder="1" applyAlignment="1">
      <alignment vertical="center"/>
    </xf>
    <xf numFmtId="0" fontId="10" fillId="0" borderId="6" xfId="0" applyFont="1" applyBorder="1"/>
    <xf numFmtId="0" fontId="0" fillId="0" borderId="0" xfId="0" applyFill="1"/>
    <xf numFmtId="0" fontId="10" fillId="15" borderId="6" xfId="0" applyFont="1" applyFill="1" applyBorder="1" applyAlignment="1">
      <alignment horizontal="center"/>
    </xf>
    <xf numFmtId="0" fontId="10" fillId="0" borderId="10" xfId="0" applyFont="1" applyBorder="1"/>
    <xf numFmtId="0" fontId="10" fillId="0" borderId="10" xfId="0" applyFont="1" applyFill="1" applyBorder="1" applyAlignment="1">
      <alignment horizontal="center" vertical="center"/>
    </xf>
    <xf numFmtId="0" fontId="10" fillId="15" borderId="10" xfId="0" applyFont="1" applyFill="1" applyBorder="1" applyAlignment="1">
      <alignment horizontal="center"/>
    </xf>
    <xf numFmtId="0" fontId="10" fillId="0" borderId="5" xfId="0" applyFont="1" applyBorder="1"/>
    <xf numFmtId="0" fontId="10" fillId="0" borderId="5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0" fillId="15" borderId="6" xfId="0" applyFont="1" applyFill="1" applyBorder="1" applyAlignment="1">
      <alignment horizontal="center"/>
    </xf>
    <xf numFmtId="0" fontId="90" fillId="15" borderId="6" xfId="0" applyFont="1" applyFill="1" applyBorder="1" applyAlignment="1">
      <alignment horizontal="left"/>
    </xf>
    <xf numFmtId="0" fontId="39" fillId="0" borderId="0" xfId="0" applyFont="1"/>
    <xf numFmtId="0" fontId="40" fillId="0" borderId="0" xfId="0" applyFont="1" applyAlignment="1">
      <alignment vertical="center"/>
    </xf>
    <xf numFmtId="0" fontId="39" fillId="0" borderId="0" xfId="0" applyFont="1" applyAlignment="1">
      <alignment wrapText="1"/>
    </xf>
    <xf numFmtId="0" fontId="42" fillId="0" borderId="0" xfId="0" applyFont="1" applyFill="1" applyBorder="1" applyAlignment="1"/>
    <xf numFmtId="0" fontId="1" fillId="0" borderId="16" xfId="0" applyFont="1" applyFill="1" applyBorder="1" applyAlignment="1">
      <alignment vertical="center" wrapText="1"/>
    </xf>
    <xf numFmtId="167" fontId="44" fillId="0" borderId="16" xfId="0" applyNumberFormat="1" applyFont="1" applyBorder="1" applyAlignment="1">
      <alignment horizontal="center"/>
    </xf>
    <xf numFmtId="0" fontId="1" fillId="0" borderId="10" xfId="0" applyFont="1" applyFill="1" applyBorder="1" applyAlignment="1">
      <alignment horizontal="left" vertical="center" wrapText="1"/>
    </xf>
    <xf numFmtId="167" fontId="44" fillId="0" borderId="10" xfId="0" applyNumberFormat="1" applyFont="1" applyBorder="1" applyAlignment="1">
      <alignment horizontal="center"/>
    </xf>
    <xf numFmtId="0" fontId="1" fillId="0" borderId="17" xfId="0" applyFont="1" applyFill="1" applyBorder="1" applyAlignment="1">
      <alignment horizontal="left" vertical="center" wrapText="1"/>
    </xf>
    <xf numFmtId="167" fontId="44" fillId="0" borderId="17" xfId="0" applyNumberFormat="1" applyFont="1" applyBorder="1" applyAlignment="1">
      <alignment horizontal="center"/>
    </xf>
    <xf numFmtId="0" fontId="1" fillId="0" borderId="5" xfId="0" applyFont="1" applyFill="1" applyBorder="1" applyAlignment="1">
      <alignment vertical="center" wrapText="1"/>
    </xf>
    <xf numFmtId="167" fontId="44" fillId="0" borderId="5" xfId="0" applyNumberFormat="1" applyFont="1" applyBorder="1" applyAlignment="1">
      <alignment horizontal="center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167" fontId="44" fillId="0" borderId="18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7" fillId="0" borderId="0" xfId="0" applyFont="1" applyFill="1" applyBorder="1" applyAlignment="1">
      <alignment horizontal="left" vertical="top"/>
    </xf>
    <xf numFmtId="0" fontId="32" fillId="0" borderId="0" xfId="0" applyFont="1"/>
    <xf numFmtId="0" fontId="11" fillId="0" borderId="0" xfId="0" applyFont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/>
    </xf>
    <xf numFmtId="0" fontId="45" fillId="0" borderId="0" xfId="0" applyFont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9" fontId="25" fillId="0" borderId="0" xfId="0" applyNumberFormat="1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165" fontId="42" fillId="0" borderId="0" xfId="0" applyNumberFormat="1" applyFont="1" applyFill="1" applyBorder="1" applyAlignment="1">
      <alignment horizontal="right"/>
    </xf>
    <xf numFmtId="0" fontId="44" fillId="0" borderId="0" xfId="0" applyFont="1" applyAlignment="1">
      <alignment horizontal="center" vertical="center"/>
    </xf>
    <xf numFmtId="0" fontId="47" fillId="16" borderId="5" xfId="0" applyFont="1" applyFill="1" applyBorder="1" applyAlignment="1">
      <alignment horizontal="center" vertical="center" wrapText="1"/>
    </xf>
    <xf numFmtId="0" fontId="47" fillId="15" borderId="5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0" fontId="48" fillId="15" borderId="6" xfId="0" applyFont="1" applyFill="1" applyBorder="1" applyAlignment="1">
      <alignment horizontal="center" vertical="center"/>
    </xf>
    <xf numFmtId="0" fontId="48" fillId="0" borderId="6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vertical="center"/>
    </xf>
    <xf numFmtId="0" fontId="49" fillId="0" borderId="0" xfId="0" applyFont="1"/>
    <xf numFmtId="0" fontId="50" fillId="0" borderId="0" xfId="0" applyFont="1" applyAlignment="1">
      <alignment horizontal="left" vertical="center"/>
    </xf>
    <xf numFmtId="0" fontId="50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left"/>
    </xf>
    <xf numFmtId="0" fontId="47" fillId="0" borderId="0" xfId="0" applyFont="1" applyAlignment="1">
      <alignment horizontal="left" vertical="center"/>
    </xf>
    <xf numFmtId="9" fontId="50" fillId="0" borderId="0" xfId="0" applyNumberFormat="1" applyFont="1" applyBorder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left"/>
    </xf>
    <xf numFmtId="165" fontId="51" fillId="0" borderId="0" xfId="0" applyNumberFormat="1" applyFont="1" applyFill="1" applyBorder="1" applyAlignment="1">
      <alignment horizontal="left"/>
    </xf>
    <xf numFmtId="0" fontId="52" fillId="0" borderId="0" xfId="0" applyFont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/>
    </xf>
    <xf numFmtId="0" fontId="49" fillId="6" borderId="6" xfId="0" applyFont="1" applyFill="1" applyBorder="1"/>
    <xf numFmtId="0" fontId="49" fillId="6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9" fillId="0" borderId="6" xfId="0" applyFont="1" applyBorder="1"/>
    <xf numFmtId="0" fontId="39" fillId="0" borderId="6" xfId="0" applyFont="1" applyBorder="1" applyAlignment="1">
      <alignment horizontal="center"/>
    </xf>
    <xf numFmtId="0" fontId="39" fillId="15" borderId="6" xfId="0" applyFont="1" applyFill="1" applyBorder="1" applyAlignment="1">
      <alignment horizontal="center"/>
    </xf>
    <xf numFmtId="0" fontId="54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/>
    </xf>
    <xf numFmtId="165" fontId="41" fillId="0" borderId="0" xfId="0" applyNumberFormat="1" applyFont="1" applyFill="1" applyBorder="1" applyAlignment="1">
      <alignment horizontal="left"/>
    </xf>
    <xf numFmtId="0" fontId="0" fillId="6" borderId="19" xfId="0" applyFont="1" applyFill="1" applyBorder="1"/>
    <xf numFmtId="0" fontId="0" fillId="6" borderId="20" xfId="0" applyFont="1" applyFill="1" applyBorder="1" applyAlignment="1">
      <alignment horizontal="center"/>
    </xf>
    <xf numFmtId="0" fontId="9" fillId="0" borderId="6" xfId="0" applyFont="1" applyBorder="1"/>
    <xf numFmtId="0" fontId="9" fillId="15" borderId="6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/>
    </xf>
    <xf numFmtId="2" fontId="9" fillId="15" borderId="6" xfId="0" applyNumberFormat="1" applyFont="1" applyFill="1" applyBorder="1" applyAlignment="1">
      <alignment horizontal="center"/>
    </xf>
    <xf numFmtId="2" fontId="9" fillId="15" borderId="8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0" xfId="0" applyFont="1" applyBorder="1"/>
    <xf numFmtId="2" fontId="9" fillId="0" borderId="8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0" fontId="91" fillId="0" borderId="0" xfId="0" applyFont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93" fillId="0" borderId="0" xfId="0" applyFont="1"/>
    <xf numFmtId="0" fontId="94" fillId="0" borderId="0" xfId="0" applyFont="1"/>
    <xf numFmtId="0" fontId="94" fillId="0" borderId="0" xfId="0" applyFont="1" applyAlignment="1">
      <alignment horizontal="center"/>
    </xf>
    <xf numFmtId="0" fontId="95" fillId="0" borderId="0" xfId="0" applyFont="1"/>
    <xf numFmtId="0" fontId="81" fillId="17" borderId="10" xfId="2" applyFont="1" applyFill="1" applyBorder="1" applyAlignment="1">
      <alignment horizontal="center"/>
    </xf>
    <xf numFmtId="0" fontId="96" fillId="17" borderId="5" xfId="2" applyFont="1" applyFill="1" applyBorder="1" applyAlignment="1">
      <alignment horizontal="center" wrapText="1"/>
    </xf>
    <xf numFmtId="0" fontId="97" fillId="0" borderId="79" xfId="2" applyFont="1" applyFill="1" applyBorder="1" applyAlignment="1">
      <alignment horizontal="left" vertical="center" wrapText="1"/>
    </xf>
    <xf numFmtId="0" fontId="98" fillId="0" borderId="79" xfId="2" applyFont="1" applyFill="1" applyBorder="1" applyAlignment="1">
      <alignment horizontal="center" vertical="center" wrapText="1"/>
    </xf>
    <xf numFmtId="0" fontId="97" fillId="0" borderId="79" xfId="2" applyFont="1" applyFill="1" applyBorder="1" applyAlignment="1">
      <alignment horizontal="center" vertical="center"/>
    </xf>
    <xf numFmtId="168" fontId="97" fillId="0" borderId="80" xfId="2" applyNumberFormat="1" applyFont="1" applyFill="1" applyBorder="1" applyAlignment="1">
      <alignment horizontal="center" vertical="center"/>
    </xf>
    <xf numFmtId="10" fontId="0" fillId="0" borderId="0" xfId="0" applyNumberFormat="1"/>
    <xf numFmtId="168" fontId="97" fillId="0" borderId="79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8" fillId="0" borderId="81" xfId="2" applyFont="1" applyFill="1" applyBorder="1" applyAlignment="1">
      <alignment horizontal="center" vertical="center" wrapText="1"/>
    </xf>
    <xf numFmtId="0" fontId="98" fillId="0" borderId="82" xfId="2" applyFont="1" applyFill="1" applyBorder="1" applyAlignment="1">
      <alignment horizontal="center" vertical="center" wrapText="1"/>
    </xf>
    <xf numFmtId="0" fontId="99" fillId="0" borderId="79" xfId="3" applyFont="1" applyFill="1" applyBorder="1" applyAlignment="1">
      <alignment horizontal="left" vertical="center" wrapText="1"/>
    </xf>
    <xf numFmtId="0" fontId="96" fillId="0" borderId="79" xfId="2" applyFont="1" applyFill="1" applyBorder="1" applyAlignment="1">
      <alignment horizontal="center" wrapText="1"/>
    </xf>
    <xf numFmtId="0" fontId="100" fillId="0" borderId="79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8" fontId="97" fillId="0" borderId="81" xfId="2" applyNumberFormat="1" applyFont="1" applyFill="1" applyBorder="1" applyAlignment="1">
      <alignment horizontal="center" vertical="center"/>
    </xf>
    <xf numFmtId="0" fontId="101" fillId="0" borderId="6" xfId="0" applyFont="1" applyFill="1" applyBorder="1" applyAlignment="1">
      <alignment horizontal="center" vertical="center" wrapText="1"/>
    </xf>
    <xf numFmtId="169" fontId="102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03" fillId="0" borderId="0" xfId="0" applyFont="1"/>
    <xf numFmtId="0" fontId="49" fillId="0" borderId="0" xfId="0" applyFont="1" applyBorder="1" applyAlignment="1"/>
    <xf numFmtId="0" fontId="56" fillId="0" borderId="0" xfId="0" applyFont="1" applyBorder="1" applyAlignment="1"/>
    <xf numFmtId="0" fontId="96" fillId="0" borderId="79" xfId="0" applyFont="1" applyBorder="1" applyAlignment="1">
      <alignment horizontal="center" vertical="center"/>
    </xf>
    <xf numFmtId="0" fontId="104" fillId="17" borderId="79" xfId="0" applyFont="1" applyFill="1" applyBorder="1" applyAlignment="1">
      <alignment horizontal="center" vertical="center" wrapText="1"/>
    </xf>
    <xf numFmtId="0" fontId="96" fillId="17" borderId="79" xfId="0" applyFont="1" applyFill="1" applyBorder="1" applyAlignment="1">
      <alignment horizontal="center" vertical="center" wrapText="1"/>
    </xf>
    <xf numFmtId="0" fontId="104" fillId="18" borderId="79" xfId="0" applyFont="1" applyFill="1" applyBorder="1" applyAlignment="1">
      <alignment horizontal="left" vertical="center" wrapText="1"/>
    </xf>
    <xf numFmtId="0" fontId="96" fillId="0" borderId="79" xfId="0" applyFont="1" applyFill="1" applyBorder="1" applyAlignment="1">
      <alignment horizontal="center" vertical="center"/>
    </xf>
    <xf numFmtId="0" fontId="105" fillId="18" borderId="79" xfId="0" applyFont="1" applyFill="1" applyBorder="1" applyAlignment="1">
      <alignment horizontal="center" vertical="center" wrapText="1"/>
    </xf>
    <xf numFmtId="0" fontId="104" fillId="0" borderId="79" xfId="0" applyFont="1" applyFill="1" applyBorder="1" applyAlignment="1">
      <alignment horizontal="left" vertical="center" wrapText="1"/>
    </xf>
    <xf numFmtId="0" fontId="105" fillId="0" borderId="79" xfId="0" applyFont="1" applyFill="1" applyBorder="1" applyAlignment="1">
      <alignment horizontal="center" vertical="center" wrapText="1"/>
    </xf>
    <xf numFmtId="0" fontId="104" fillId="18" borderId="79" xfId="0" applyFont="1" applyFill="1" applyBorder="1" applyAlignment="1">
      <alignment horizontal="center" vertical="center" wrapText="1"/>
    </xf>
    <xf numFmtId="0" fontId="106" fillId="0" borderId="79" xfId="0" applyFont="1" applyBorder="1" applyAlignment="1">
      <alignment horizontal="center" vertical="center" wrapText="1"/>
    </xf>
    <xf numFmtId="169" fontId="96" fillId="0" borderId="79" xfId="0" applyNumberFormat="1" applyFont="1" applyBorder="1" applyAlignment="1">
      <alignment horizontal="center" vertical="center"/>
    </xf>
    <xf numFmtId="0" fontId="105" fillId="17" borderId="79" xfId="0" applyFont="1" applyFill="1" applyBorder="1" applyAlignment="1">
      <alignment horizontal="center" vertical="center" wrapText="1"/>
    </xf>
    <xf numFmtId="0" fontId="104" fillId="0" borderId="79" xfId="0" applyFont="1" applyFill="1" applyBorder="1" applyAlignment="1">
      <alignment vertical="center" wrapText="1"/>
    </xf>
    <xf numFmtId="0" fontId="107" fillId="0" borderId="79" xfId="0" applyFont="1" applyFill="1" applyBorder="1" applyAlignment="1">
      <alignment horizontal="center" vertical="center" wrapText="1"/>
    </xf>
    <xf numFmtId="0" fontId="104" fillId="0" borderId="79" xfId="0" applyFont="1" applyFill="1" applyBorder="1" applyAlignment="1">
      <alignment horizontal="center" vertical="center" wrapText="1"/>
    </xf>
    <xf numFmtId="0" fontId="0" fillId="0" borderId="79" xfId="0" applyBorder="1" applyAlignment="1">
      <alignment vertical="center"/>
    </xf>
    <xf numFmtId="0" fontId="44" fillId="0" borderId="0" xfId="0" applyFont="1"/>
    <xf numFmtId="0" fontId="0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2" fontId="0" fillId="15" borderId="6" xfId="0" applyNumberFormat="1" applyFont="1" applyFill="1" applyBorder="1" applyAlignment="1">
      <alignment horizontal="center" wrapText="1"/>
    </xf>
    <xf numFmtId="0" fontId="0" fillId="0" borderId="1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2" fontId="0" fillId="15" borderId="6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15" borderId="12" xfId="0" applyNumberFormat="1" applyFont="1" applyFill="1" applyBorder="1" applyAlignment="1">
      <alignment horizontal="center"/>
    </xf>
    <xf numFmtId="0" fontId="0" fillId="15" borderId="12" xfId="0" applyFont="1" applyFill="1" applyBorder="1" applyAlignment="1">
      <alignment horizontal="center"/>
    </xf>
    <xf numFmtId="4" fontId="0" fillId="15" borderId="6" xfId="0" applyNumberFormat="1" applyFont="1" applyFill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39" fillId="0" borderId="0" xfId="0" applyFont="1" applyBorder="1"/>
    <xf numFmtId="165" fontId="1" fillId="0" borderId="0" xfId="0" applyNumberFormat="1" applyFont="1"/>
    <xf numFmtId="0" fontId="39" fillId="15" borderId="0" xfId="0" applyFont="1" applyFill="1" applyBorder="1" applyAlignment="1">
      <alignment horizontal="center"/>
    </xf>
    <xf numFmtId="0" fontId="0" fillId="15" borderId="0" xfId="0" applyFill="1"/>
    <xf numFmtId="0" fontId="10" fillId="15" borderId="8" xfId="0" applyFont="1" applyFill="1" applyBorder="1" applyAlignment="1">
      <alignment horizontal="left" vertical="center" wrapText="1"/>
    </xf>
    <xf numFmtId="0" fontId="10" fillId="15" borderId="8" xfId="0" applyFont="1" applyFill="1" applyBorder="1" applyAlignment="1">
      <alignment horizontal="left" vertical="center"/>
    </xf>
    <xf numFmtId="0" fontId="9" fillId="15" borderId="6" xfId="0" applyFont="1" applyFill="1" applyBorder="1" applyAlignment="1">
      <alignment horizontal="center" vertical="center" wrapText="1"/>
    </xf>
    <xf numFmtId="0" fontId="10" fillId="15" borderId="6" xfId="0" applyFont="1" applyFill="1" applyBorder="1" applyAlignment="1">
      <alignment horizontal="left" vertical="center"/>
    </xf>
    <xf numFmtId="0" fontId="9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left" vertical="center"/>
    </xf>
    <xf numFmtId="0" fontId="10" fillId="15" borderId="5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166" fontId="10" fillId="15" borderId="5" xfId="0" applyNumberFormat="1" applyFont="1" applyFill="1" applyBorder="1" applyAlignment="1">
      <alignment horizontal="center" vertical="center"/>
    </xf>
    <xf numFmtId="0" fontId="26" fillId="15" borderId="6" xfId="0" applyFont="1" applyFill="1" applyBorder="1" applyAlignment="1">
      <alignment horizontal="left" vertical="center"/>
    </xf>
    <xf numFmtId="0" fontId="26" fillId="15" borderId="6" xfId="0" applyFont="1" applyFill="1" applyBorder="1" applyAlignment="1">
      <alignment horizontal="center" vertical="center"/>
    </xf>
    <xf numFmtId="0" fontId="39" fillId="15" borderId="6" xfId="0" applyFont="1" applyFill="1" applyBorder="1" applyAlignment="1">
      <alignment horizontal="center" vertical="center"/>
    </xf>
    <xf numFmtId="0" fontId="10" fillId="15" borderId="6" xfId="0" applyFont="1" applyFill="1" applyBorder="1"/>
    <xf numFmtId="0" fontId="10" fillId="15" borderId="0" xfId="0" applyFont="1" applyFill="1" applyBorder="1"/>
    <xf numFmtId="0" fontId="9" fillId="8" borderId="0" xfId="0" applyFont="1" applyFill="1" applyAlignment="1">
      <alignment horizontal="center"/>
    </xf>
    <xf numFmtId="2" fontId="10" fillId="15" borderId="6" xfId="0" applyNumberFormat="1" applyFont="1" applyFill="1" applyBorder="1" applyAlignment="1">
      <alignment horizontal="center"/>
    </xf>
    <xf numFmtId="0" fontId="10" fillId="15" borderId="6" xfId="0" applyNumberFormat="1" applyFont="1" applyFill="1" applyBorder="1" applyAlignment="1">
      <alignment horizontal="center"/>
    </xf>
    <xf numFmtId="2" fontId="10" fillId="15" borderId="6" xfId="0" applyNumberFormat="1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/>
    </xf>
    <xf numFmtId="2" fontId="10" fillId="15" borderId="12" xfId="0" applyNumberFormat="1" applyFont="1" applyFill="1" applyBorder="1" applyAlignment="1">
      <alignment horizontal="center"/>
    </xf>
    <xf numFmtId="0" fontId="108" fillId="15" borderId="0" xfId="0" applyFont="1" applyFill="1"/>
    <xf numFmtId="0" fontId="90" fillId="15" borderId="6" xfId="0" applyFont="1" applyFill="1" applyBorder="1" applyAlignment="1">
      <alignment horizontal="center" vertical="center"/>
    </xf>
    <xf numFmtId="0" fontId="1" fillId="15" borderId="0" xfId="0" applyFont="1" applyFill="1"/>
    <xf numFmtId="0" fontId="68" fillId="0" borderId="0" xfId="0" applyFont="1" applyBorder="1" applyAlignment="1">
      <alignment horizontal="left" vertical="center"/>
    </xf>
    <xf numFmtId="0" fontId="6" fillId="0" borderId="0" xfId="0" applyFont="1" applyBorder="1"/>
    <xf numFmtId="0" fontId="109" fillId="15" borderId="0" xfId="1" applyFont="1" applyFill="1" applyBorder="1"/>
    <xf numFmtId="0" fontId="6" fillId="0" borderId="0" xfId="0" applyFont="1"/>
    <xf numFmtId="0" fontId="69" fillId="0" borderId="0" xfId="0" applyFont="1"/>
    <xf numFmtId="0" fontId="69" fillId="0" borderId="0" xfId="0" applyFont="1" applyAlignment="1">
      <alignment horizontal="center"/>
    </xf>
    <xf numFmtId="170" fontId="69" fillId="0" borderId="0" xfId="0" applyNumberFormat="1" applyFont="1" applyAlignment="1">
      <alignment horizontal="right"/>
    </xf>
    <xf numFmtId="170" fontId="70" fillId="19" borderId="0" xfId="0" applyNumberFormat="1" applyFont="1" applyFill="1" applyAlignment="1">
      <alignment horizontal="center"/>
    </xf>
    <xf numFmtId="0" fontId="72" fillId="0" borderId="0" xfId="0" applyFont="1"/>
    <xf numFmtId="0" fontId="73" fillId="0" borderId="0" xfId="0" applyFont="1" applyAlignment="1">
      <alignment horizontal="center"/>
    </xf>
    <xf numFmtId="0" fontId="74" fillId="5" borderId="28" xfId="0" applyFont="1" applyFill="1" applyBorder="1" applyAlignment="1">
      <alignment horizontal="center"/>
    </xf>
    <xf numFmtId="0" fontId="74" fillId="5" borderId="29" xfId="0" applyFont="1" applyFill="1" applyBorder="1" applyAlignment="1">
      <alignment horizontal="center"/>
    </xf>
    <xf numFmtId="0" fontId="74" fillId="5" borderId="30" xfId="0" applyFont="1" applyFill="1" applyBorder="1" applyAlignment="1">
      <alignment horizontal="center"/>
    </xf>
    <xf numFmtId="0" fontId="74" fillId="5" borderId="31" xfId="0" applyFont="1" applyFill="1" applyBorder="1" applyAlignment="1"/>
    <xf numFmtId="0" fontId="74" fillId="5" borderId="32" xfId="0" applyFont="1" applyFill="1" applyBorder="1" applyAlignment="1">
      <alignment horizontal="center"/>
    </xf>
    <xf numFmtId="0" fontId="74" fillId="5" borderId="33" xfId="0" applyFont="1" applyFill="1" applyBorder="1" applyAlignment="1">
      <alignment horizontal="center"/>
    </xf>
    <xf numFmtId="0" fontId="74" fillId="5" borderId="34" xfId="0" applyFont="1" applyFill="1" applyBorder="1" applyAlignment="1">
      <alignment horizontal="center"/>
    </xf>
    <xf numFmtId="0" fontId="56" fillId="5" borderId="34" xfId="0" applyFont="1" applyFill="1" applyBorder="1" applyAlignment="1">
      <alignment horizontal="center"/>
    </xf>
    <xf numFmtId="0" fontId="75" fillId="0" borderId="6" xfId="0" applyFont="1" applyFill="1" applyBorder="1"/>
    <xf numFmtId="0" fontId="75" fillId="0" borderId="6" xfId="0" applyFont="1" applyFill="1" applyBorder="1" applyAlignment="1">
      <alignment horizontal="center"/>
    </xf>
    <xf numFmtId="0" fontId="111" fillId="19" borderId="6" xfId="0" applyFont="1" applyFill="1" applyBorder="1" applyAlignment="1">
      <alignment horizontal="center"/>
    </xf>
    <xf numFmtId="2" fontId="111" fillId="19" borderId="6" xfId="0" applyNumberFormat="1" applyFont="1" applyFill="1" applyBorder="1" applyAlignment="1">
      <alignment horizontal="center"/>
    </xf>
    <xf numFmtId="0" fontId="109" fillId="19" borderId="6" xfId="0" applyFont="1" applyFill="1" applyBorder="1" applyAlignment="1">
      <alignment horizontal="center"/>
    </xf>
    <xf numFmtId="0" fontId="4" fillId="19" borderId="6" xfId="0" applyFont="1" applyFill="1" applyBorder="1" applyAlignment="1">
      <alignment horizontal="center"/>
    </xf>
    <xf numFmtId="0" fontId="111" fillId="15" borderId="6" xfId="0" applyFont="1" applyFill="1" applyBorder="1" applyAlignment="1">
      <alignment horizontal="center"/>
    </xf>
    <xf numFmtId="0" fontId="75" fillId="0" borderId="26" xfId="0" applyFont="1" applyFill="1" applyBorder="1"/>
    <xf numFmtId="0" fontId="75" fillId="0" borderId="26" xfId="0" applyFont="1" applyFill="1" applyBorder="1" applyAlignment="1">
      <alignment horizontal="center"/>
    </xf>
    <xf numFmtId="0" fontId="75" fillId="0" borderId="35" xfId="0" applyFont="1" applyFill="1" applyBorder="1" applyAlignment="1">
      <alignment horizontal="center"/>
    </xf>
    <xf numFmtId="2" fontId="75" fillId="0" borderId="35" xfId="0" applyNumberFormat="1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171" fontId="75" fillId="15" borderId="26" xfId="0" applyNumberFormat="1" applyFont="1" applyFill="1" applyBorder="1" applyAlignment="1">
      <alignment horizontal="center"/>
    </xf>
    <xf numFmtId="0" fontId="75" fillId="0" borderId="25" xfId="0" applyFont="1" applyFill="1" applyBorder="1"/>
    <xf numFmtId="0" fontId="75" fillId="0" borderId="25" xfId="0" applyFont="1" applyFill="1" applyBorder="1" applyAlignment="1">
      <alignment horizontal="center"/>
    </xf>
    <xf numFmtId="0" fontId="75" fillId="0" borderId="36" xfId="0" applyFont="1" applyFill="1" applyBorder="1" applyAlignment="1">
      <alignment horizontal="center"/>
    </xf>
    <xf numFmtId="2" fontId="75" fillId="0" borderId="36" xfId="0" applyNumberFormat="1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171" fontId="75" fillId="15" borderId="25" xfId="0" applyNumberFormat="1" applyFont="1" applyFill="1" applyBorder="1" applyAlignment="1">
      <alignment horizontal="center"/>
    </xf>
    <xf numFmtId="0" fontId="75" fillId="5" borderId="25" xfId="0" applyFont="1" applyFill="1" applyBorder="1"/>
    <xf numFmtId="0" fontId="75" fillId="5" borderId="25" xfId="0" applyFont="1" applyFill="1" applyBorder="1" applyAlignment="1">
      <alignment horizontal="center"/>
    </xf>
    <xf numFmtId="0" fontId="75" fillId="5" borderId="36" xfId="0" applyFont="1" applyFill="1" applyBorder="1" applyAlignment="1">
      <alignment horizontal="center"/>
    </xf>
    <xf numFmtId="4" fontId="75" fillId="0" borderId="36" xfId="0" applyNumberFormat="1" applyFont="1" applyBorder="1" applyAlignment="1">
      <alignment horizontal="center"/>
    </xf>
    <xf numFmtId="0" fontId="4" fillId="15" borderId="25" xfId="0" applyFont="1" applyFill="1" applyBorder="1" applyAlignment="1">
      <alignment horizontal="center"/>
    </xf>
    <xf numFmtId="0" fontId="75" fillId="5" borderId="25" xfId="0" applyNumberFormat="1" applyFont="1" applyFill="1" applyBorder="1" applyAlignment="1">
      <alignment horizontal="center"/>
    </xf>
    <xf numFmtId="0" fontId="4" fillId="5" borderId="25" xfId="0" applyFont="1" applyFill="1" applyBorder="1"/>
    <xf numFmtId="0" fontId="4" fillId="5" borderId="25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166" fontId="4" fillId="5" borderId="25" xfId="0" applyNumberFormat="1" applyFont="1" applyFill="1" applyBorder="1" applyAlignment="1">
      <alignment horizontal="center"/>
    </xf>
    <xf numFmtId="0" fontId="4" fillId="5" borderId="27" xfId="0" applyFont="1" applyFill="1" applyBorder="1"/>
    <xf numFmtId="0" fontId="4" fillId="5" borderId="27" xfId="0" applyFont="1" applyFill="1" applyBorder="1" applyAlignment="1">
      <alignment horizontal="center"/>
    </xf>
    <xf numFmtId="2" fontId="4" fillId="5" borderId="27" xfId="0" applyNumberFormat="1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4" fontId="75" fillId="0" borderId="37" xfId="0" applyNumberFormat="1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75" fillId="0" borderId="27" xfId="0" applyFont="1" applyFill="1" applyBorder="1" applyAlignment="1">
      <alignment horizontal="center"/>
    </xf>
    <xf numFmtId="171" fontId="75" fillId="15" borderId="27" xfId="0" applyNumberFormat="1" applyFont="1" applyFill="1" applyBorder="1" applyAlignment="1">
      <alignment horizontal="center"/>
    </xf>
    <xf numFmtId="0" fontId="75" fillId="15" borderId="26" xfId="0" applyFont="1" applyFill="1" applyBorder="1" applyAlignment="1">
      <alignment horizontal="center"/>
    </xf>
    <xf numFmtId="4" fontId="75" fillId="0" borderId="35" xfId="0" applyNumberFormat="1" applyFont="1" applyFill="1" applyBorder="1" applyAlignment="1">
      <alignment horizontal="center"/>
    </xf>
    <xf numFmtId="2" fontId="75" fillId="0" borderId="26" xfId="0" applyNumberFormat="1" applyFont="1" applyFill="1" applyBorder="1" applyAlignment="1">
      <alignment horizontal="center"/>
    </xf>
    <xf numFmtId="4" fontId="75" fillId="15" borderId="35" xfId="0" applyNumberFormat="1" applyFont="1" applyFill="1" applyBorder="1" applyAlignment="1">
      <alignment horizontal="center"/>
    </xf>
    <xf numFmtId="2" fontId="75" fillId="5" borderId="25" xfId="0" applyNumberFormat="1" applyFont="1" applyFill="1" applyBorder="1" applyAlignment="1">
      <alignment horizontal="center"/>
    </xf>
    <xf numFmtId="2" fontId="75" fillId="5" borderId="36" xfId="0" applyNumberFormat="1" applyFont="1" applyFill="1" applyBorder="1" applyAlignment="1">
      <alignment horizontal="center"/>
    </xf>
    <xf numFmtId="4" fontId="75" fillId="15" borderId="36" xfId="0" applyNumberFormat="1" applyFont="1" applyFill="1" applyBorder="1" applyAlignment="1">
      <alignment horizontal="center"/>
    </xf>
    <xf numFmtId="2" fontId="4" fillId="5" borderId="25" xfId="0" applyNumberFormat="1" applyFont="1" applyFill="1" applyBorder="1" applyAlignment="1">
      <alignment horizontal="center"/>
    </xf>
    <xf numFmtId="2" fontId="4" fillId="5" borderId="36" xfId="0" applyNumberFormat="1" applyFont="1" applyFill="1" applyBorder="1" applyAlignment="1">
      <alignment horizontal="center"/>
    </xf>
    <xf numFmtId="0" fontId="4" fillId="5" borderId="25" xfId="0" applyNumberFormat="1" applyFont="1" applyFill="1" applyBorder="1" applyAlignment="1">
      <alignment horizontal="center"/>
    </xf>
    <xf numFmtId="0" fontId="4" fillId="5" borderId="6" xfId="0" applyFont="1" applyFill="1" applyBorder="1"/>
    <xf numFmtId="0" fontId="4" fillId="5" borderId="6" xfId="0" applyFont="1" applyFill="1" applyBorder="1" applyAlignment="1">
      <alignment horizontal="center"/>
    </xf>
    <xf numFmtId="2" fontId="4" fillId="5" borderId="6" xfId="0" applyNumberFormat="1" applyFont="1" applyFill="1" applyBorder="1" applyAlignment="1">
      <alignment horizontal="center"/>
    </xf>
    <xf numFmtId="4" fontId="75" fillId="15" borderId="6" xfId="0" applyNumberFormat="1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171" fontId="75" fillId="15" borderId="6" xfId="0" applyNumberFormat="1" applyFont="1" applyFill="1" applyBorder="1" applyAlignment="1">
      <alignment horizontal="center"/>
    </xf>
    <xf numFmtId="171" fontId="4" fillId="15" borderId="26" xfId="0" applyNumberFormat="1" applyFont="1" applyFill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/>
    </xf>
    <xf numFmtId="2" fontId="4" fillId="5" borderId="37" xfId="0" applyNumberFormat="1" applyFont="1" applyFill="1" applyBorder="1" applyAlignment="1">
      <alignment horizontal="center"/>
    </xf>
    <xf numFmtId="4" fontId="75" fillId="15" borderId="37" xfId="0" applyNumberFormat="1" applyFont="1" applyFill="1" applyBorder="1" applyAlignment="1">
      <alignment horizontal="center"/>
    </xf>
    <xf numFmtId="171" fontId="75" fillId="0" borderId="27" xfId="0" applyNumberFormat="1" applyFont="1" applyFill="1" applyBorder="1" applyAlignment="1">
      <alignment horizontal="center"/>
    </xf>
    <xf numFmtId="2" fontId="75" fillId="0" borderId="25" xfId="0" applyNumberFormat="1" applyFont="1" applyFill="1" applyBorder="1" applyAlignment="1">
      <alignment horizontal="center"/>
    </xf>
    <xf numFmtId="2" fontId="75" fillId="15" borderId="36" xfId="0" applyNumberFormat="1" applyFont="1" applyFill="1" applyBorder="1" applyAlignment="1">
      <alignment horizontal="center"/>
    </xf>
    <xf numFmtId="0" fontId="75" fillId="0" borderId="25" xfId="0" applyNumberFormat="1" applyFont="1" applyFill="1" applyBorder="1" applyAlignment="1">
      <alignment horizontal="center"/>
    </xf>
    <xf numFmtId="2" fontId="75" fillId="16" borderId="36" xfId="0" applyNumberFormat="1" applyFont="1" applyFill="1" applyBorder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5" fillId="15" borderId="25" xfId="0" applyFont="1" applyFill="1" applyBorder="1" applyAlignment="1">
      <alignment horizontal="center"/>
    </xf>
    <xf numFmtId="171" fontId="4" fillId="15" borderId="25" xfId="0" applyNumberFormat="1" applyFont="1" applyFill="1" applyBorder="1" applyAlignment="1">
      <alignment horizontal="center"/>
    </xf>
    <xf numFmtId="0" fontId="75" fillId="16" borderId="25" xfId="0" applyFont="1" applyFill="1" applyBorder="1" applyAlignment="1">
      <alignment horizontal="center"/>
    </xf>
    <xf numFmtId="172" fontId="4" fillId="5" borderId="25" xfId="0" applyNumberFormat="1" applyFont="1" applyFill="1" applyBorder="1" applyAlignment="1">
      <alignment horizontal="center"/>
    </xf>
    <xf numFmtId="171" fontId="4" fillId="15" borderId="27" xfId="0" applyNumberFormat="1" applyFont="1" applyFill="1" applyBorder="1" applyAlignment="1">
      <alignment horizontal="center"/>
    </xf>
    <xf numFmtId="1" fontId="4" fillId="5" borderId="6" xfId="0" applyNumberFormat="1" applyFont="1" applyFill="1" applyBorder="1" applyAlignment="1">
      <alignment horizontal="center"/>
    </xf>
    <xf numFmtId="4" fontId="75" fillId="0" borderId="6" xfId="0" applyNumberFormat="1" applyFont="1" applyBorder="1" applyAlignment="1">
      <alignment horizontal="center"/>
    </xf>
    <xf numFmtId="171" fontId="4" fillId="15" borderId="6" xfId="0" applyNumberFormat="1" applyFont="1" applyFill="1" applyBorder="1" applyAlignment="1">
      <alignment horizontal="center"/>
    </xf>
    <xf numFmtId="0" fontId="4" fillId="5" borderId="26" xfId="0" applyFont="1" applyFill="1" applyBorder="1"/>
    <xf numFmtId="0" fontId="4" fillId="5" borderId="26" xfId="0" applyFont="1" applyFill="1" applyBorder="1" applyAlignment="1">
      <alignment horizontal="center"/>
    </xf>
    <xf numFmtId="2" fontId="4" fillId="5" borderId="35" xfId="0" applyNumberFormat="1" applyFont="1" applyFill="1" applyBorder="1" applyAlignment="1">
      <alignment horizontal="center"/>
    </xf>
    <xf numFmtId="4" fontId="75" fillId="15" borderId="5" xfId="0" applyNumberFormat="1" applyFont="1" applyFill="1" applyBorder="1" applyAlignment="1">
      <alignment horizontal="center"/>
    </xf>
    <xf numFmtId="0" fontId="4" fillId="16" borderId="5" xfId="0" applyFont="1" applyFill="1" applyBorder="1" applyAlignment="1">
      <alignment horizontal="center"/>
    </xf>
    <xf numFmtId="4" fontId="75" fillId="15" borderId="10" xfId="0" applyNumberFormat="1" applyFont="1" applyFill="1" applyBorder="1" applyAlignment="1">
      <alignment horizontal="center"/>
    </xf>
    <xf numFmtId="2" fontId="4" fillId="5" borderId="8" xfId="0" applyNumberFormat="1" applyFont="1" applyFill="1" applyBorder="1" applyAlignment="1">
      <alignment horizontal="center"/>
    </xf>
    <xf numFmtId="4" fontId="75" fillId="15" borderId="24" xfId="0" applyNumberFormat="1" applyFont="1" applyFill="1" applyBorder="1" applyAlignment="1">
      <alignment horizontal="center"/>
    </xf>
    <xf numFmtId="4" fontId="75" fillId="15" borderId="12" xfId="0" applyNumberFormat="1" applyFont="1" applyFill="1" applyBorder="1" applyAlignment="1">
      <alignment horizontal="center"/>
    </xf>
    <xf numFmtId="4" fontId="4" fillId="5" borderId="36" xfId="0" applyNumberFormat="1" applyFont="1" applyFill="1" applyBorder="1" applyAlignment="1">
      <alignment horizontal="center"/>
    </xf>
    <xf numFmtId="4" fontId="4" fillId="5" borderId="6" xfId="0" applyNumberFormat="1" applyFont="1" applyFill="1" applyBorder="1" applyAlignment="1">
      <alignment horizontal="center"/>
    </xf>
    <xf numFmtId="4" fontId="75" fillId="15" borderId="38" xfId="0" applyNumberFormat="1" applyFont="1" applyFill="1" applyBorder="1" applyAlignment="1">
      <alignment horizontal="center"/>
    </xf>
    <xf numFmtId="0" fontId="4" fillId="16" borderId="25" xfId="0" applyFont="1" applyFill="1" applyBorder="1" applyAlignment="1">
      <alignment horizontal="center"/>
    </xf>
    <xf numFmtId="2" fontId="75" fillId="5" borderId="6" xfId="0" applyNumberFormat="1" applyFont="1" applyFill="1" applyBorder="1" applyAlignment="1">
      <alignment horizontal="center"/>
    </xf>
    <xf numFmtId="0" fontId="75" fillId="5" borderId="27" xfId="0" applyFont="1" applyFill="1" applyBorder="1" applyAlignment="1">
      <alignment horizontal="center"/>
    </xf>
    <xf numFmtId="0" fontId="75" fillId="5" borderId="37" xfId="0" applyFont="1" applyFill="1" applyBorder="1" applyAlignment="1">
      <alignment horizontal="center"/>
    </xf>
    <xf numFmtId="2" fontId="75" fillId="5" borderId="10" xfId="0" applyNumberFormat="1" applyFont="1" applyFill="1" applyBorder="1" applyAlignment="1">
      <alignment horizontal="center"/>
    </xf>
    <xf numFmtId="4" fontId="75" fillId="15" borderId="39" xfId="0" applyNumberFormat="1" applyFont="1" applyFill="1" applyBorder="1" applyAlignment="1">
      <alignment horizontal="center"/>
    </xf>
    <xf numFmtId="0" fontId="75" fillId="16" borderId="27" xfId="0" applyFont="1" applyFill="1" applyBorder="1" applyAlignment="1">
      <alignment horizontal="center"/>
    </xf>
    <xf numFmtId="0" fontId="75" fillId="5" borderId="27" xfId="0" applyFont="1" applyFill="1" applyBorder="1"/>
    <xf numFmtId="0" fontId="4" fillId="0" borderId="6" xfId="0" applyFont="1" applyBorder="1" applyAlignment="1">
      <alignment horizontal="center"/>
    </xf>
    <xf numFmtId="0" fontId="75" fillId="16" borderId="10" xfId="0" applyFont="1" applyFill="1" applyBorder="1" applyAlignment="1">
      <alignment horizontal="center"/>
    </xf>
    <xf numFmtId="0" fontId="75" fillId="0" borderId="10" xfId="0" applyFont="1" applyFill="1" applyBorder="1" applyAlignment="1">
      <alignment horizontal="center"/>
    </xf>
    <xf numFmtId="171" fontId="75" fillId="15" borderId="10" xfId="0" applyNumberFormat="1" applyFont="1" applyFill="1" applyBorder="1" applyAlignment="1">
      <alignment horizontal="center"/>
    </xf>
    <xf numFmtId="0" fontId="4" fillId="16" borderId="6" xfId="0" applyFont="1" applyFill="1" applyBorder="1"/>
    <xf numFmtId="0" fontId="75" fillId="19" borderId="6" xfId="0" applyFont="1" applyFill="1" applyBorder="1" applyAlignment="1">
      <alignment horizontal="center"/>
    </xf>
    <xf numFmtId="4" fontId="75" fillId="19" borderId="6" xfId="0" applyNumberFormat="1" applyFont="1" applyFill="1" applyBorder="1" applyAlignment="1">
      <alignment horizontal="center"/>
    </xf>
    <xf numFmtId="171" fontId="75" fillId="0" borderId="6" xfId="0" applyNumberFormat="1" applyFont="1" applyFill="1" applyBorder="1" applyAlignment="1">
      <alignment horizontal="center"/>
    </xf>
    <xf numFmtId="0" fontId="4" fillId="16" borderId="26" xfId="0" applyFont="1" applyFill="1" applyBorder="1"/>
    <xf numFmtId="0" fontId="4" fillId="5" borderId="35" xfId="0" applyFont="1" applyFill="1" applyBorder="1" applyAlignment="1">
      <alignment horizontal="center"/>
    </xf>
    <xf numFmtId="4" fontId="75" fillId="0" borderId="35" xfId="0" applyNumberFormat="1" applyFont="1" applyBorder="1" applyAlignment="1">
      <alignment horizontal="center"/>
    </xf>
    <xf numFmtId="0" fontId="4" fillId="16" borderId="26" xfId="0" applyFont="1" applyFill="1" applyBorder="1" applyAlignment="1">
      <alignment horizontal="center"/>
    </xf>
    <xf numFmtId="0" fontId="4" fillId="16" borderId="25" xfId="0" applyFont="1" applyFill="1" applyBorder="1"/>
    <xf numFmtId="0" fontId="4" fillId="0" borderId="2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75" fillId="19" borderId="10" xfId="0" applyFont="1" applyFill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16" borderId="0" xfId="0" applyFont="1" applyFill="1" applyBorder="1"/>
    <xf numFmtId="166" fontId="111" fillId="19" borderId="5" xfId="0" applyNumberFormat="1" applyFont="1" applyFill="1" applyBorder="1" applyAlignment="1">
      <alignment horizontal="center"/>
    </xf>
    <xf numFmtId="2" fontId="111" fillId="19" borderId="5" xfId="0" applyNumberFormat="1" applyFont="1" applyFill="1" applyBorder="1" applyAlignment="1">
      <alignment horizontal="center"/>
    </xf>
    <xf numFmtId="0" fontId="111" fillId="19" borderId="5" xfId="0" applyFont="1" applyFill="1" applyBorder="1" applyAlignment="1">
      <alignment horizontal="center"/>
    </xf>
    <xf numFmtId="0" fontId="75" fillId="0" borderId="5" xfId="0" applyFont="1" applyFill="1" applyBorder="1" applyAlignment="1">
      <alignment horizontal="center"/>
    </xf>
    <xf numFmtId="2" fontId="75" fillId="0" borderId="5" xfId="0" applyNumberFormat="1" applyFont="1" applyFill="1" applyBorder="1" applyAlignment="1">
      <alignment horizontal="center"/>
    </xf>
    <xf numFmtId="2" fontId="75" fillId="15" borderId="5" xfId="0" applyNumberFormat="1" applyFont="1" applyFill="1" applyBorder="1" applyAlignment="1">
      <alignment horizontal="center"/>
    </xf>
    <xf numFmtId="0" fontId="75" fillId="15" borderId="5" xfId="0" applyFont="1" applyFill="1" applyBorder="1" applyAlignment="1">
      <alignment horizontal="center"/>
    </xf>
    <xf numFmtId="166" fontId="75" fillId="0" borderId="25" xfId="0" applyNumberFormat="1" applyFont="1" applyFill="1" applyBorder="1" applyAlignment="1">
      <alignment horizontal="center"/>
    </xf>
    <xf numFmtId="2" fontId="4" fillId="0" borderId="25" xfId="0" applyNumberFormat="1" applyFont="1" applyFill="1" applyBorder="1" applyAlignment="1">
      <alignment horizontal="center"/>
    </xf>
    <xf numFmtId="2" fontId="4" fillId="0" borderId="36" xfId="0" applyNumberFormat="1" applyFont="1" applyFill="1" applyBorder="1" applyAlignment="1">
      <alignment horizontal="center"/>
    </xf>
    <xf numFmtId="0" fontId="75" fillId="0" borderId="25" xfId="0" applyFont="1" applyBorder="1" applyAlignment="1">
      <alignment horizontal="center"/>
    </xf>
    <xf numFmtId="2" fontId="75" fillId="0" borderId="25" xfId="0" applyNumberFormat="1" applyFont="1" applyBorder="1" applyAlignment="1">
      <alignment horizontal="center"/>
    </xf>
    <xf numFmtId="0" fontId="75" fillId="0" borderId="27" xfId="0" applyFont="1" applyBorder="1" applyAlignment="1">
      <alignment horizontal="center"/>
    </xf>
    <xf numFmtId="2" fontId="75" fillId="0" borderId="27" xfId="0" applyNumberFormat="1" applyFont="1" applyBorder="1" applyAlignment="1">
      <alignment horizontal="center"/>
    </xf>
    <xf numFmtId="2" fontId="75" fillId="0" borderId="37" xfId="0" applyNumberFormat="1" applyFont="1" applyBorder="1" applyAlignment="1">
      <alignment horizontal="center"/>
    </xf>
    <xf numFmtId="0" fontId="4" fillId="16" borderId="27" xfId="0" applyFont="1" applyFill="1" applyBorder="1" applyAlignment="1">
      <alignment horizontal="center"/>
    </xf>
    <xf numFmtId="0" fontId="75" fillId="0" borderId="6" xfId="0" applyFont="1" applyBorder="1" applyAlignment="1">
      <alignment horizontal="center"/>
    </xf>
    <xf numFmtId="2" fontId="75" fillId="0" borderId="6" xfId="0" applyNumberFormat="1" applyFont="1" applyBorder="1" applyAlignment="1">
      <alignment horizontal="center"/>
    </xf>
    <xf numFmtId="0" fontId="4" fillId="16" borderId="6" xfId="0" applyFont="1" applyFill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75" fillId="5" borderId="26" xfId="0" applyFont="1" applyFill="1" applyBorder="1"/>
    <xf numFmtId="2" fontId="75" fillId="19" borderId="6" xfId="0" applyNumberFormat="1" applyFont="1" applyFill="1" applyBorder="1" applyAlignment="1">
      <alignment horizontal="center"/>
    </xf>
    <xf numFmtId="0" fontId="75" fillId="15" borderId="6" xfId="0" applyFont="1" applyFill="1" applyBorder="1" applyAlignment="1">
      <alignment horizontal="center"/>
    </xf>
    <xf numFmtId="0" fontId="75" fillId="0" borderId="26" xfId="0" applyFont="1" applyBorder="1" applyAlignment="1">
      <alignment horizontal="center"/>
    </xf>
    <xf numFmtId="2" fontId="75" fillId="0" borderId="26" xfId="0" applyNumberFormat="1" applyFont="1" applyBorder="1" applyAlignment="1">
      <alignment horizontal="center"/>
    </xf>
    <xf numFmtId="2" fontId="75" fillId="0" borderId="35" xfId="0" applyNumberFormat="1" applyFont="1" applyBorder="1" applyAlignment="1">
      <alignment horizontal="center"/>
    </xf>
    <xf numFmtId="2" fontId="75" fillId="0" borderId="36" xfId="0" applyNumberFormat="1" applyFont="1" applyBorder="1" applyAlignment="1">
      <alignment horizontal="center"/>
    </xf>
    <xf numFmtId="2" fontId="4" fillId="16" borderId="36" xfId="0" applyNumberFormat="1" applyFont="1" applyFill="1" applyBorder="1" applyAlignment="1">
      <alignment horizontal="center"/>
    </xf>
    <xf numFmtId="2" fontId="4" fillId="5" borderId="26" xfId="0" applyNumberFormat="1" applyFont="1" applyFill="1" applyBorder="1" applyAlignment="1">
      <alignment horizontal="center"/>
    </xf>
    <xf numFmtId="164" fontId="4" fillId="5" borderId="26" xfId="0" applyNumberFormat="1" applyFont="1" applyFill="1" applyBorder="1" applyAlignment="1">
      <alignment horizontal="center"/>
    </xf>
    <xf numFmtId="4" fontId="4" fillId="5" borderId="26" xfId="0" applyNumberFormat="1" applyFont="1" applyFill="1" applyBorder="1" applyAlignment="1">
      <alignment horizontal="center"/>
    </xf>
    <xf numFmtId="4" fontId="4" fillId="5" borderId="35" xfId="0" applyNumberFormat="1" applyFont="1" applyFill="1" applyBorder="1" applyAlignment="1">
      <alignment horizontal="center"/>
    </xf>
    <xf numFmtId="4" fontId="75" fillId="0" borderId="36" xfId="0" applyNumberFormat="1" applyFont="1" applyFill="1" applyBorder="1" applyAlignment="1">
      <alignment horizontal="center"/>
    </xf>
    <xf numFmtId="166" fontId="4" fillId="5" borderId="27" xfId="0" applyNumberFormat="1" applyFont="1" applyFill="1" applyBorder="1" applyAlignment="1">
      <alignment horizontal="center"/>
    </xf>
    <xf numFmtId="166" fontId="4" fillId="5" borderId="6" xfId="0" applyNumberFormat="1" applyFont="1" applyFill="1" applyBorder="1" applyAlignment="1">
      <alignment horizontal="center"/>
    </xf>
    <xf numFmtId="3" fontId="75" fillId="0" borderId="6" xfId="0" applyNumberFormat="1" applyFont="1" applyBorder="1" applyAlignment="1">
      <alignment horizontal="center"/>
    </xf>
    <xf numFmtId="0" fontId="75" fillId="0" borderId="27" xfId="0" applyFont="1" applyFill="1" applyBorder="1"/>
    <xf numFmtId="164" fontId="75" fillId="0" borderId="27" xfId="0" applyNumberFormat="1" applyFont="1" applyFill="1" applyBorder="1" applyAlignment="1">
      <alignment horizontal="center"/>
    </xf>
    <xf numFmtId="164" fontId="75" fillId="0" borderId="37" xfId="0" applyNumberFormat="1" applyFont="1" applyFill="1" applyBorder="1" applyAlignment="1">
      <alignment horizontal="center"/>
    </xf>
    <xf numFmtId="4" fontId="75" fillId="0" borderId="37" xfId="0" applyNumberFormat="1" applyFont="1" applyFill="1" applyBorder="1" applyAlignment="1">
      <alignment horizontal="center"/>
    </xf>
    <xf numFmtId="164" fontId="4" fillId="5" borderId="6" xfId="0" applyNumberFormat="1" applyFont="1" applyFill="1" applyBorder="1" applyAlignment="1">
      <alignment horizontal="center"/>
    </xf>
    <xf numFmtId="0" fontId="75" fillId="0" borderId="26" xfId="0" applyFont="1" applyBorder="1"/>
    <xf numFmtId="0" fontId="75" fillId="0" borderId="25" xfId="0" applyFont="1" applyBorder="1"/>
    <xf numFmtId="0" fontId="75" fillId="0" borderId="0" xfId="0" applyFont="1" applyFill="1" applyBorder="1"/>
    <xf numFmtId="4" fontId="75" fillId="0" borderId="0" xfId="0" applyNumberFormat="1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171" fontId="76" fillId="15" borderId="0" xfId="0" applyNumberFormat="1" applyFont="1" applyFill="1" applyBorder="1" applyAlignment="1">
      <alignment horizontal="center"/>
    </xf>
    <xf numFmtId="0" fontId="6" fillId="5" borderId="0" xfId="0" applyFont="1" applyFill="1" applyBorder="1"/>
    <xf numFmtId="0" fontId="4" fillId="0" borderId="0" xfId="0" applyFont="1" applyBorder="1" applyAlignment="1">
      <alignment horizontal="center"/>
    </xf>
    <xf numFmtId="4" fontId="75" fillId="0" borderId="0" xfId="0" applyNumberFormat="1" applyFont="1" applyBorder="1" applyAlignment="1">
      <alignment horizontal="center"/>
    </xf>
    <xf numFmtId="0" fontId="77" fillId="5" borderId="0" xfId="0" applyFont="1" applyFill="1" applyBorder="1"/>
    <xf numFmtId="0" fontId="77" fillId="0" borderId="0" xfId="0" applyFont="1" applyBorder="1" applyAlignment="1">
      <alignment horizontal="center"/>
    </xf>
    <xf numFmtId="0" fontId="78" fillId="0" borderId="0" xfId="0" applyFont="1" applyBorder="1" applyAlignment="1">
      <alignment horizontal="center"/>
    </xf>
    <xf numFmtId="4" fontId="79" fillId="0" borderId="0" xfId="0" applyNumberFormat="1" applyFont="1" applyBorder="1" applyAlignment="1">
      <alignment horizontal="center"/>
    </xf>
    <xf numFmtId="0" fontId="77" fillId="5" borderId="0" xfId="0" applyFont="1" applyFill="1" applyBorder="1" applyAlignment="1">
      <alignment horizontal="left"/>
    </xf>
    <xf numFmtId="0" fontId="4" fillId="0" borderId="0" xfId="0" applyFont="1" applyBorder="1"/>
    <xf numFmtId="0" fontId="56" fillId="0" borderId="0" xfId="0" applyFont="1"/>
    <xf numFmtId="0" fontId="0" fillId="0" borderId="0" xfId="0" applyFont="1" applyAlignment="1">
      <alignment horizontal="left" vertical="top"/>
    </xf>
    <xf numFmtId="0" fontId="110" fillId="27" borderId="8" xfId="0" applyFont="1" applyFill="1" applyBorder="1" applyAlignment="1">
      <alignment horizontal="left"/>
    </xf>
    <xf numFmtId="0" fontId="110" fillId="27" borderId="7" xfId="0" applyFont="1" applyFill="1" applyBorder="1" applyAlignment="1">
      <alignment horizontal="left"/>
    </xf>
    <xf numFmtId="0" fontId="110" fillId="27" borderId="12" xfId="0" applyFont="1" applyFill="1" applyBorder="1" applyAlignment="1">
      <alignment horizontal="left"/>
    </xf>
    <xf numFmtId="0" fontId="111" fillId="15" borderId="5" xfId="0" applyFont="1" applyFill="1" applyBorder="1" applyAlignment="1">
      <alignment horizontal="center"/>
    </xf>
    <xf numFmtId="2" fontId="9" fillId="14" borderId="11" xfId="0" applyNumberFormat="1" applyFont="1" applyFill="1" applyBorder="1" applyAlignment="1">
      <alignment horizontal="center"/>
    </xf>
    <xf numFmtId="0" fontId="29" fillId="0" borderId="6" xfId="0" applyFont="1" applyBorder="1" applyAlignment="1">
      <alignment horizontal="left" vertical="center"/>
    </xf>
    <xf numFmtId="2" fontId="29" fillId="0" borderId="6" xfId="0" applyNumberFormat="1" applyFont="1" applyFill="1" applyBorder="1" applyAlignment="1">
      <alignment horizontal="center" vertical="center"/>
    </xf>
    <xf numFmtId="2" fontId="29" fillId="14" borderId="6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9" fillId="0" borderId="10" xfId="0" applyFont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vertical="center"/>
    </xf>
    <xf numFmtId="0" fontId="0" fillId="0" borderId="5" xfId="0" applyFont="1" applyBorder="1"/>
    <xf numFmtId="0" fontId="29" fillId="15" borderId="5" xfId="0" applyFont="1" applyFill="1" applyBorder="1" applyAlignment="1">
      <alignment horizontal="left" vertical="center"/>
    </xf>
    <xf numFmtId="0" fontId="50" fillId="15" borderId="0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2" fontId="29" fillId="15" borderId="5" xfId="0" applyNumberFormat="1" applyFont="1" applyFill="1" applyBorder="1" applyAlignment="1">
      <alignment horizontal="center" vertical="center"/>
    </xf>
    <xf numFmtId="0" fontId="29" fillId="15" borderId="6" xfId="0" applyFont="1" applyFill="1" applyBorder="1" applyAlignment="1">
      <alignment horizontal="center" vertical="center"/>
    </xf>
    <xf numFmtId="2" fontId="29" fillId="15" borderId="6" xfId="0" applyNumberFormat="1" applyFont="1" applyFill="1" applyBorder="1" applyAlignment="1">
      <alignment horizontal="center" vertical="center"/>
    </xf>
    <xf numFmtId="0" fontId="29" fillId="15" borderId="6" xfId="0" applyFont="1" applyFill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2" fontId="29" fillId="0" borderId="6" xfId="0" applyNumberFormat="1" applyFont="1" applyBorder="1" applyAlignment="1">
      <alignment horizontal="center" vertical="center"/>
    </xf>
    <xf numFmtId="0" fontId="0" fillId="0" borderId="0" xfId="0" applyFont="1" applyBorder="1"/>
    <xf numFmtId="0" fontId="29" fillId="0" borderId="6" xfId="0" applyFont="1" applyBorder="1" applyAlignment="1">
      <alignment horizontal="center"/>
    </xf>
    <xf numFmtId="2" fontId="29" fillId="0" borderId="6" xfId="0" applyNumberFormat="1" applyFont="1" applyBorder="1" applyAlignment="1">
      <alignment horizontal="center"/>
    </xf>
    <xf numFmtId="2" fontId="29" fillId="15" borderId="6" xfId="0" applyNumberFormat="1" applyFont="1" applyFill="1" applyBorder="1" applyAlignment="1">
      <alignment horizontal="center"/>
    </xf>
    <xf numFmtId="0" fontId="29" fillId="0" borderId="8" xfId="0" applyFont="1" applyBorder="1" applyAlignment="1">
      <alignment horizontal="left" vertical="center"/>
    </xf>
    <xf numFmtId="0" fontId="29" fillId="0" borderId="7" xfId="0" applyFont="1" applyBorder="1" applyAlignment="1">
      <alignment horizontal="center"/>
    </xf>
    <xf numFmtId="2" fontId="29" fillId="0" borderId="12" xfId="0" applyNumberFormat="1" applyFont="1" applyBorder="1" applyAlignment="1">
      <alignment horizontal="center"/>
    </xf>
    <xf numFmtId="0" fontId="29" fillId="0" borderId="6" xfId="0" applyFont="1" applyBorder="1"/>
    <xf numFmtId="0" fontId="0" fillId="0" borderId="0" xfId="0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4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2" fontId="10" fillId="15" borderId="6" xfId="0" applyNumberFormat="1" applyFont="1" applyFill="1" applyBorder="1" applyAlignment="1">
      <alignment horizontal="center" vertical="center" wrapText="1"/>
    </xf>
    <xf numFmtId="2" fontId="10" fillId="15" borderId="6" xfId="0" applyNumberFormat="1" applyFont="1" applyFill="1" applyBorder="1" applyAlignment="1">
      <alignment horizontal="center" vertical="top" wrapText="1"/>
    </xf>
    <xf numFmtId="171" fontId="75" fillId="15" borderId="119" xfId="0" applyNumberFormat="1" applyFont="1" applyFill="1" applyBorder="1" applyAlignment="1">
      <alignment horizontal="center"/>
    </xf>
    <xf numFmtId="0" fontId="10" fillId="14" borderId="6" xfId="0" applyFont="1" applyFill="1" applyBorder="1" applyAlignment="1">
      <alignment horizontal="center"/>
    </xf>
    <xf numFmtId="0" fontId="10" fillId="14" borderId="5" xfId="0" applyFont="1" applyFill="1" applyBorder="1" applyAlignment="1">
      <alignment horizontal="center"/>
    </xf>
    <xf numFmtId="2" fontId="9" fillId="14" borderId="8" xfId="0" applyNumberFormat="1" applyFont="1" applyFill="1" applyBorder="1" applyAlignment="1">
      <alignment horizontal="center"/>
    </xf>
    <xf numFmtId="0" fontId="10" fillId="14" borderId="10" xfId="0" applyFont="1" applyFill="1" applyBorder="1" applyAlignment="1">
      <alignment horizontal="center"/>
    </xf>
    <xf numFmtId="171" fontId="111" fillId="15" borderId="26" xfId="0" applyNumberFormat="1" applyFont="1" applyFill="1" applyBorder="1" applyAlignment="1">
      <alignment horizontal="center"/>
    </xf>
    <xf numFmtId="0" fontId="77" fillId="5" borderId="0" xfId="0" applyFont="1" applyFill="1" applyBorder="1" applyAlignment="1">
      <alignment horizontal="left"/>
    </xf>
    <xf numFmtId="0" fontId="68" fillId="0" borderId="0" xfId="0" applyFont="1" applyBorder="1" applyAlignment="1">
      <alignment horizontal="left" vertical="center"/>
    </xf>
    <xf numFmtId="0" fontId="6" fillId="0" borderId="0" xfId="0" applyFont="1" applyBorder="1"/>
    <xf numFmtId="0" fontId="74" fillId="5" borderId="28" xfId="0" applyFont="1" applyFill="1" applyBorder="1" applyAlignment="1">
      <alignment horizontal="center" vertical="center"/>
    </xf>
    <xf numFmtId="0" fontId="74" fillId="5" borderId="42" xfId="0" applyFont="1" applyFill="1" applyBorder="1" applyAlignment="1">
      <alignment horizontal="center" vertical="center"/>
    </xf>
    <xf numFmtId="0" fontId="110" fillId="28" borderId="8" xfId="0" applyFont="1" applyFill="1" applyBorder="1" applyAlignment="1">
      <alignment horizontal="left" vertical="top"/>
    </xf>
    <xf numFmtId="0" fontId="110" fillId="28" borderId="7" xfId="0" applyFont="1" applyFill="1" applyBorder="1" applyAlignment="1">
      <alignment horizontal="left" vertical="top"/>
    </xf>
    <xf numFmtId="0" fontId="110" fillId="28" borderId="12" xfId="0" applyFont="1" applyFill="1" applyBorder="1" applyAlignment="1">
      <alignment horizontal="left" vertical="top"/>
    </xf>
    <xf numFmtId="0" fontId="110" fillId="28" borderId="8" xfId="0" applyFont="1" applyFill="1" applyBorder="1" applyAlignment="1">
      <alignment horizontal="left"/>
    </xf>
    <xf numFmtId="0" fontId="110" fillId="28" borderId="7" xfId="0" applyFont="1" applyFill="1" applyBorder="1" applyAlignment="1">
      <alignment horizontal="left"/>
    </xf>
    <xf numFmtId="0" fontId="110" fillId="28" borderId="12" xfId="0" applyFont="1" applyFill="1" applyBorder="1" applyAlignment="1">
      <alignment horizontal="left"/>
    </xf>
    <xf numFmtId="0" fontId="110" fillId="27" borderId="113" xfId="0" applyFont="1" applyFill="1" applyBorder="1" applyAlignment="1">
      <alignment horizontal="left"/>
    </xf>
    <xf numFmtId="0" fontId="110" fillId="27" borderId="114" xfId="0" applyFont="1" applyFill="1" applyBorder="1" applyAlignment="1">
      <alignment horizontal="left"/>
    </xf>
    <xf numFmtId="0" fontId="110" fillId="27" borderId="115" xfId="0" applyFont="1" applyFill="1" applyBorder="1" applyAlignment="1">
      <alignment horizontal="left"/>
    </xf>
    <xf numFmtId="0" fontId="110" fillId="27" borderId="8" xfId="0" applyFont="1" applyFill="1" applyBorder="1" applyAlignment="1">
      <alignment horizontal="left"/>
    </xf>
    <xf numFmtId="0" fontId="110" fillId="27" borderId="7" xfId="0" applyFont="1" applyFill="1" applyBorder="1" applyAlignment="1">
      <alignment horizontal="left"/>
    </xf>
    <xf numFmtId="0" fontId="110" fillId="27" borderId="12" xfId="0" applyFont="1" applyFill="1" applyBorder="1" applyAlignment="1">
      <alignment horizontal="left"/>
    </xf>
    <xf numFmtId="0" fontId="110" fillId="27" borderId="23" xfId="0" applyFont="1" applyFill="1" applyBorder="1" applyAlignment="1">
      <alignment horizontal="left" vertical="center"/>
    </xf>
    <xf numFmtId="0" fontId="110" fillId="27" borderId="9" xfId="0" applyFont="1" applyFill="1" applyBorder="1" applyAlignment="1">
      <alignment horizontal="left" vertical="center"/>
    </xf>
    <xf numFmtId="0" fontId="110" fillId="27" borderId="24" xfId="0" applyFont="1" applyFill="1" applyBorder="1" applyAlignment="1">
      <alignment horizontal="left" vertical="center"/>
    </xf>
    <xf numFmtId="0" fontId="110" fillId="29" borderId="116" xfId="0" applyFont="1" applyFill="1" applyBorder="1" applyAlignment="1">
      <alignment horizontal="left"/>
    </xf>
    <xf numFmtId="0" fontId="110" fillId="29" borderId="117" xfId="0" applyFont="1" applyFill="1" applyBorder="1" applyAlignment="1">
      <alignment horizontal="left"/>
    </xf>
    <xf numFmtId="0" fontId="110" fillId="29" borderId="118" xfId="0" applyFont="1" applyFill="1" applyBorder="1" applyAlignment="1">
      <alignment horizontal="left"/>
    </xf>
    <xf numFmtId="0" fontId="110" fillId="28" borderId="11" xfId="0" applyFont="1" applyFill="1" applyBorder="1" applyAlignment="1">
      <alignment horizontal="left"/>
    </xf>
    <xf numFmtId="0" fontId="110" fillId="28" borderId="40" xfId="0" applyFont="1" applyFill="1" applyBorder="1" applyAlignment="1">
      <alignment horizontal="left"/>
    </xf>
    <xf numFmtId="0" fontId="110" fillId="28" borderId="41" xfId="0" applyFont="1" applyFill="1" applyBorder="1" applyAlignment="1">
      <alignment horizontal="left"/>
    </xf>
    <xf numFmtId="0" fontId="110" fillId="27" borderId="23" xfId="0" applyFont="1" applyFill="1" applyBorder="1" applyAlignment="1">
      <alignment horizontal="left"/>
    </xf>
    <xf numFmtId="0" fontId="110" fillId="27" borderId="9" xfId="0" applyFont="1" applyFill="1" applyBorder="1" applyAlignment="1">
      <alignment horizontal="left"/>
    </xf>
    <xf numFmtId="0" fontId="110" fillId="27" borderId="24" xfId="0" applyFont="1" applyFill="1" applyBorder="1" applyAlignment="1">
      <alignment horizontal="left"/>
    </xf>
    <xf numFmtId="0" fontId="1" fillId="15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6" fillId="15" borderId="8" xfId="0" applyFont="1" applyFill="1" applyBorder="1" applyAlignment="1">
      <alignment horizontal="center"/>
    </xf>
    <xf numFmtId="0" fontId="26" fillId="15" borderId="7" xfId="0" applyFont="1" applyFill="1" applyBorder="1" applyAlignment="1">
      <alignment horizontal="center"/>
    </xf>
    <xf numFmtId="0" fontId="26" fillId="15" borderId="12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15" borderId="10" xfId="0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vertical="center" wrapText="1"/>
    </xf>
    <xf numFmtId="0" fontId="10" fillId="15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15" borderId="8" xfId="0" applyFont="1" applyFill="1" applyBorder="1" applyAlignment="1">
      <alignment horizontal="center" vertical="center"/>
    </xf>
    <xf numFmtId="0" fontId="26" fillId="15" borderId="7" xfId="0" applyFont="1" applyFill="1" applyBorder="1" applyAlignment="1">
      <alignment horizontal="center" vertical="center"/>
    </xf>
    <xf numFmtId="0" fontId="26" fillId="15" borderId="12" xfId="0" applyFont="1" applyFill="1" applyBorder="1" applyAlignment="1">
      <alignment horizontal="center" vertical="center"/>
    </xf>
    <xf numFmtId="0" fontId="10" fillId="15" borderId="8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15" borderId="12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38" fillId="8" borderId="8" xfId="0" applyFont="1" applyFill="1" applyBorder="1" applyAlignment="1">
      <alignment horizontal="center" vertical="center"/>
    </xf>
    <xf numFmtId="0" fontId="38" fillId="8" borderId="7" xfId="0" applyFont="1" applyFill="1" applyBorder="1" applyAlignment="1">
      <alignment horizontal="center" vertical="center"/>
    </xf>
    <xf numFmtId="0" fontId="38" fillId="8" borderId="12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2" fillId="0" borderId="0" xfId="0" applyFont="1" applyFill="1" applyAlignment="1">
      <alignment vertical="center"/>
    </xf>
    <xf numFmtId="0" fontId="103" fillId="0" borderId="0" xfId="0" applyFont="1" applyAlignment="1">
      <alignment horizontal="left"/>
    </xf>
    <xf numFmtId="0" fontId="49" fillId="0" borderId="0" xfId="0" applyFont="1" applyBorder="1" applyAlignment="1"/>
    <xf numFmtId="0" fontId="44" fillId="0" borderId="79" xfId="0" applyFont="1" applyFill="1" applyBorder="1" applyAlignment="1">
      <alignment horizontal="center" vertical="center"/>
    </xf>
    <xf numFmtId="0" fontId="96" fillId="0" borderId="79" xfId="0" applyFont="1" applyFill="1" applyBorder="1" applyAlignment="1">
      <alignment horizontal="center" vertical="center"/>
    </xf>
    <xf numFmtId="0" fontId="0" fillId="0" borderId="79" xfId="0" applyFill="1" applyBorder="1"/>
    <xf numFmtId="0" fontId="0" fillId="18" borderId="79" xfId="0" applyFill="1" applyBorder="1"/>
    <xf numFmtId="0" fontId="96" fillId="0" borderId="81" xfId="0" applyFont="1" applyFill="1" applyBorder="1" applyAlignment="1">
      <alignment horizontal="center" vertical="center"/>
    </xf>
    <xf numFmtId="0" fontId="96" fillId="0" borderId="82" xfId="0" applyFont="1" applyFill="1" applyBorder="1" applyAlignment="1">
      <alignment horizontal="center" vertical="center"/>
    </xf>
    <xf numFmtId="0" fontId="96" fillId="0" borderId="6" xfId="0" applyFont="1" applyFill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96" fillId="0" borderId="80" xfId="0" applyFont="1" applyFill="1" applyBorder="1" applyAlignment="1">
      <alignment horizontal="center" vertical="center"/>
    </xf>
    <xf numFmtId="0" fontId="96" fillId="0" borderId="81" xfId="0" applyFont="1" applyBorder="1" applyAlignment="1">
      <alignment horizontal="center" vertical="center"/>
    </xf>
    <xf numFmtId="0" fontId="96" fillId="0" borderId="82" xfId="0" applyFont="1" applyBorder="1" applyAlignment="1">
      <alignment horizontal="center" vertical="center"/>
    </xf>
    <xf numFmtId="0" fontId="96" fillId="0" borderId="80" xfId="0" applyFont="1" applyBorder="1" applyAlignment="1">
      <alignment horizontal="center" vertical="center"/>
    </xf>
    <xf numFmtId="0" fontId="104" fillId="18" borderId="79" xfId="0" applyFont="1" applyFill="1" applyBorder="1" applyAlignment="1">
      <alignment horizontal="left" vertical="center" wrapText="1"/>
    </xf>
    <xf numFmtId="0" fontId="104" fillId="0" borderId="79" xfId="0" applyFont="1" applyFill="1" applyBorder="1" applyAlignment="1">
      <alignment horizontal="left" vertical="center" wrapText="1"/>
    </xf>
    <xf numFmtId="0" fontId="104" fillId="0" borderId="81" xfId="0" applyFont="1" applyFill="1" applyBorder="1" applyAlignment="1">
      <alignment horizontal="left" vertical="center" wrapText="1"/>
    </xf>
    <xf numFmtId="0" fontId="104" fillId="0" borderId="82" xfId="0" applyFont="1" applyFill="1" applyBorder="1" applyAlignment="1">
      <alignment horizontal="left" vertical="center" wrapText="1"/>
    </xf>
    <xf numFmtId="0" fontId="104" fillId="0" borderId="80" xfId="0" applyFont="1" applyFill="1" applyBorder="1" applyAlignment="1">
      <alignment horizontal="left" vertical="center" wrapText="1"/>
    </xf>
    <xf numFmtId="0" fontId="104" fillId="0" borderId="83" xfId="0" applyFont="1" applyFill="1" applyBorder="1" applyAlignment="1">
      <alignment horizontal="left" vertical="center" wrapText="1"/>
    </xf>
    <xf numFmtId="0" fontId="104" fillId="18" borderId="83" xfId="0" applyFont="1" applyFill="1" applyBorder="1" applyAlignment="1">
      <alignment horizontal="left" vertical="center" wrapText="1"/>
    </xf>
    <xf numFmtId="0" fontId="96" fillId="18" borderId="83" xfId="0" applyFont="1" applyFill="1" applyBorder="1" applyAlignment="1">
      <alignment horizontal="left" vertical="center" wrapText="1"/>
    </xf>
    <xf numFmtId="0" fontId="0" fillId="0" borderId="81" xfId="0" applyFill="1" applyBorder="1" applyAlignment="1">
      <alignment horizontal="center"/>
    </xf>
    <xf numFmtId="0" fontId="0" fillId="0" borderId="82" xfId="0" applyFill="1" applyBorder="1" applyAlignment="1">
      <alignment horizontal="center"/>
    </xf>
    <xf numFmtId="0" fontId="0" fillId="0" borderId="80" xfId="0" applyFill="1" applyBorder="1" applyAlignment="1">
      <alignment horizontal="center"/>
    </xf>
    <xf numFmtId="0" fontId="112" fillId="0" borderId="79" xfId="0" applyFont="1" applyFill="1" applyBorder="1" applyAlignment="1">
      <alignment horizontal="center" vertical="center" wrapText="1"/>
    </xf>
    <xf numFmtId="0" fontId="106" fillId="0" borderId="79" xfId="0" applyFont="1" applyFill="1" applyBorder="1" applyAlignment="1">
      <alignment horizontal="center" vertical="center" wrapText="1"/>
    </xf>
    <xf numFmtId="0" fontId="106" fillId="0" borderId="81" xfId="0" applyFont="1" applyFill="1" applyBorder="1" applyAlignment="1">
      <alignment horizontal="center" vertical="center" wrapText="1"/>
    </xf>
    <xf numFmtId="0" fontId="106" fillId="0" borderId="82" xfId="0" applyFont="1" applyFill="1" applyBorder="1" applyAlignment="1">
      <alignment horizontal="center" vertical="center" wrapText="1"/>
    </xf>
    <xf numFmtId="0" fontId="106" fillId="0" borderId="80" xfId="0" applyFont="1" applyFill="1" applyBorder="1" applyAlignment="1">
      <alignment horizontal="center" vertical="center" wrapText="1"/>
    </xf>
    <xf numFmtId="0" fontId="107" fillId="0" borderId="81" xfId="0" applyFont="1" applyFill="1" applyBorder="1" applyAlignment="1">
      <alignment horizontal="center" vertical="center" wrapText="1"/>
    </xf>
    <xf numFmtId="0" fontId="107" fillId="0" borderId="82" xfId="0" applyFont="1" applyFill="1" applyBorder="1" applyAlignment="1">
      <alignment horizontal="center" vertical="center" wrapText="1"/>
    </xf>
    <xf numFmtId="0" fontId="107" fillId="0" borderId="80" xfId="0" applyFont="1" applyFill="1" applyBorder="1" applyAlignment="1">
      <alignment horizontal="center" vertical="center" wrapText="1"/>
    </xf>
    <xf numFmtId="0" fontId="107" fillId="0" borderId="79" xfId="0" applyFont="1" applyFill="1" applyBorder="1" applyAlignment="1">
      <alignment horizontal="center" vertical="center" wrapText="1"/>
    </xf>
    <xf numFmtId="0" fontId="107" fillId="18" borderId="79" xfId="0" applyFont="1" applyFill="1" applyBorder="1" applyAlignment="1">
      <alignment horizontal="center" vertical="center" wrapText="1"/>
    </xf>
    <xf numFmtId="0" fontId="105" fillId="18" borderId="79" xfId="0" applyFont="1" applyFill="1" applyBorder="1" applyAlignment="1">
      <alignment horizontal="center" vertical="center" wrapText="1"/>
    </xf>
    <xf numFmtId="0" fontId="105" fillId="0" borderId="81" xfId="0" applyFont="1" applyFill="1" applyBorder="1" applyAlignment="1">
      <alignment horizontal="center" vertical="center" wrapText="1"/>
    </xf>
    <xf numFmtId="0" fontId="105" fillId="0" borderId="82" xfId="0" applyFont="1" applyFill="1" applyBorder="1" applyAlignment="1">
      <alignment horizontal="center" vertical="center" wrapText="1"/>
    </xf>
    <xf numFmtId="0" fontId="105" fillId="0" borderId="80" xfId="0" applyFont="1" applyFill="1" applyBorder="1" applyAlignment="1">
      <alignment horizontal="center" vertical="center" wrapText="1"/>
    </xf>
    <xf numFmtId="0" fontId="113" fillId="0" borderId="79" xfId="0" applyFont="1" applyFill="1" applyBorder="1" applyAlignment="1">
      <alignment horizontal="center" vertical="center" wrapText="1"/>
    </xf>
    <xf numFmtId="0" fontId="105" fillId="0" borderId="79" xfId="0" applyFont="1" applyFill="1" applyBorder="1" applyAlignment="1">
      <alignment horizontal="center" vertical="center" wrapText="1"/>
    </xf>
    <xf numFmtId="0" fontId="0" fillId="0" borderId="84" xfId="0" applyFill="1" applyBorder="1"/>
    <xf numFmtId="169" fontId="96" fillId="0" borderId="81" xfId="0" applyNumberFormat="1" applyFont="1" applyFill="1" applyBorder="1" applyAlignment="1">
      <alignment horizontal="center" vertical="center" wrapText="1"/>
    </xf>
    <xf numFmtId="169" fontId="96" fillId="0" borderId="80" xfId="0" applyNumberFormat="1" applyFont="1" applyFill="1" applyBorder="1" applyAlignment="1">
      <alignment horizontal="center" vertical="center" wrapText="1"/>
    </xf>
    <xf numFmtId="169" fontId="96" fillId="0" borderId="81" xfId="0" applyNumberFormat="1" applyFont="1" applyBorder="1" applyAlignment="1">
      <alignment horizontal="center" vertical="center"/>
    </xf>
    <xf numFmtId="169" fontId="96" fillId="0" borderId="80" xfId="0" applyNumberFormat="1" applyFont="1" applyBorder="1" applyAlignment="1">
      <alignment horizontal="center" vertical="center"/>
    </xf>
    <xf numFmtId="169" fontId="96" fillId="0" borderId="79" xfId="0" applyNumberFormat="1" applyFont="1" applyFill="1" applyBorder="1" applyAlignment="1">
      <alignment horizontal="center" vertical="center"/>
    </xf>
    <xf numFmtId="0" fontId="114" fillId="0" borderId="81" xfId="0" applyFont="1" applyFill="1" applyBorder="1" applyAlignment="1">
      <alignment horizontal="center" vertical="center" wrapText="1"/>
    </xf>
    <xf numFmtId="0" fontId="114" fillId="0" borderId="80" xfId="0" applyFont="1" applyFill="1" applyBorder="1" applyAlignment="1">
      <alignment horizontal="center" vertical="center" wrapText="1"/>
    </xf>
    <xf numFmtId="0" fontId="105" fillId="18" borderId="81" xfId="0" applyFont="1" applyFill="1" applyBorder="1" applyAlignment="1">
      <alignment horizontal="center" vertical="center" wrapText="1"/>
    </xf>
    <xf numFmtId="0" fontId="105" fillId="18" borderId="8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6" fillId="17" borderId="81" xfId="2" applyFont="1" applyFill="1" applyBorder="1" applyAlignment="1">
      <alignment horizontal="center"/>
    </xf>
    <xf numFmtId="0" fontId="96" fillId="17" borderId="80" xfId="2" applyFont="1" applyFill="1" applyBorder="1" applyAlignment="1">
      <alignment horizontal="center"/>
    </xf>
    <xf numFmtId="0" fontId="97" fillId="0" borderId="79" xfId="2" applyFont="1" applyFill="1" applyBorder="1" applyAlignment="1">
      <alignment horizontal="left" vertical="center" wrapText="1"/>
    </xf>
    <xf numFmtId="0" fontId="97" fillId="0" borderId="81" xfId="2" applyFont="1" applyFill="1" applyBorder="1" applyAlignment="1">
      <alignment horizontal="left" vertical="center" wrapText="1"/>
    </xf>
    <xf numFmtId="0" fontId="97" fillId="0" borderId="82" xfId="2" applyFont="1" applyFill="1" applyBorder="1" applyAlignment="1">
      <alignment horizontal="left" vertical="center" wrapText="1"/>
    </xf>
    <xf numFmtId="0" fontId="97" fillId="0" borderId="80" xfId="2" applyFont="1" applyFill="1" applyBorder="1" applyAlignment="1">
      <alignment horizontal="left" vertical="center" wrapText="1"/>
    </xf>
    <xf numFmtId="0" fontId="102" fillId="0" borderId="81" xfId="0" applyFont="1" applyFill="1" applyBorder="1" applyAlignment="1">
      <alignment horizontal="center" vertical="center" wrapText="1"/>
    </xf>
    <xf numFmtId="0" fontId="102" fillId="0" borderId="82" xfId="0" applyFont="1" applyFill="1" applyBorder="1" applyAlignment="1">
      <alignment horizontal="center" vertical="center" wrapText="1"/>
    </xf>
    <xf numFmtId="0" fontId="102" fillId="0" borderId="80" xfId="0" applyFont="1" applyFill="1" applyBorder="1" applyAlignment="1">
      <alignment horizontal="center" vertical="center" wrapText="1"/>
    </xf>
    <xf numFmtId="0" fontId="96" fillId="17" borderId="81" xfId="2" applyFont="1" applyFill="1" applyBorder="1" applyAlignment="1">
      <alignment horizontal="center" wrapText="1"/>
    </xf>
    <xf numFmtId="0" fontId="96" fillId="17" borderId="80" xfId="2" applyFont="1" applyFill="1" applyBorder="1" applyAlignment="1">
      <alignment horizontal="center" wrapText="1"/>
    </xf>
    <xf numFmtId="0" fontId="101" fillId="0" borderId="6" xfId="0" applyFont="1" applyFill="1" applyBorder="1" applyAlignment="1">
      <alignment horizontal="center" vertical="center" wrapText="1"/>
    </xf>
    <xf numFmtId="0" fontId="96" fillId="17" borderId="87" xfId="2" applyFont="1" applyFill="1" applyBorder="1" applyAlignment="1">
      <alignment horizontal="center" wrapText="1"/>
    </xf>
    <xf numFmtId="0" fontId="96" fillId="17" borderId="88" xfId="2" applyFont="1" applyFill="1" applyBorder="1" applyAlignment="1">
      <alignment horizontal="center" wrapText="1"/>
    </xf>
    <xf numFmtId="0" fontId="102" fillId="0" borderId="87" xfId="0" applyFont="1" applyFill="1" applyBorder="1" applyAlignment="1">
      <alignment horizontal="center" vertical="center" wrapText="1"/>
    </xf>
    <xf numFmtId="0" fontId="102" fillId="0" borderId="89" xfId="0" applyFont="1" applyFill="1" applyBorder="1" applyAlignment="1">
      <alignment horizontal="center" vertical="center" wrapText="1"/>
    </xf>
    <xf numFmtId="0" fontId="102" fillId="0" borderId="8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5" xfId="0" applyFill="1" applyBorder="1" applyAlignment="1">
      <alignment horizontal="center"/>
    </xf>
    <xf numFmtId="0" fontId="0" fillId="0" borderId="84" xfId="0" applyFill="1" applyBorder="1" applyAlignment="1">
      <alignment horizontal="center"/>
    </xf>
    <xf numFmtId="0" fontId="0" fillId="0" borderId="86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98" fillId="0" borderId="79" xfId="2" applyFont="1" applyFill="1" applyBorder="1" applyAlignment="1">
      <alignment horizontal="center" vertical="center" wrapText="1"/>
    </xf>
    <xf numFmtId="0" fontId="98" fillId="0" borderId="81" xfId="2" applyFont="1" applyFill="1" applyBorder="1" applyAlignment="1">
      <alignment horizontal="center" vertical="center" wrapText="1"/>
    </xf>
    <xf numFmtId="0" fontId="98" fillId="0" borderId="82" xfId="2" applyFont="1" applyFill="1" applyBorder="1" applyAlignment="1">
      <alignment horizontal="center" vertical="center" wrapText="1"/>
    </xf>
    <xf numFmtId="0" fontId="98" fillId="0" borderId="80" xfId="2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9" fontId="102" fillId="0" borderId="6" xfId="0" applyNumberFormat="1" applyFont="1" applyFill="1" applyBorder="1" applyAlignment="1">
      <alignment horizontal="center" vertical="center" wrapText="1"/>
    </xf>
    <xf numFmtId="0" fontId="100" fillId="0" borderId="79" xfId="2" applyFont="1" applyFill="1" applyBorder="1" applyAlignment="1">
      <alignment horizontal="center" vertical="center" wrapText="1"/>
    </xf>
    <xf numFmtId="0" fontId="102" fillId="0" borderId="90" xfId="0" applyFont="1" applyFill="1" applyBorder="1" applyAlignment="1">
      <alignment horizontal="center" vertical="center" wrapText="1"/>
    </xf>
    <xf numFmtId="0" fontId="102" fillId="0" borderId="91" xfId="0" applyFont="1" applyFill="1" applyBorder="1" applyAlignment="1">
      <alignment horizontal="center" vertical="center" wrapText="1"/>
    </xf>
    <xf numFmtId="0" fontId="102" fillId="0" borderId="92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53" fillId="0" borderId="4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fill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3" fillId="6" borderId="43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53" fillId="6" borderId="52" xfId="0" applyFont="1" applyFill="1" applyBorder="1" applyAlignment="1">
      <alignment horizontal="center"/>
    </xf>
    <xf numFmtId="0" fontId="53" fillId="6" borderId="7" xfId="0" applyFont="1" applyFill="1" applyBorder="1" applyAlignment="1">
      <alignment horizontal="center"/>
    </xf>
    <xf numFmtId="0" fontId="53" fillId="6" borderId="53" xfId="0" applyFont="1" applyFill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0" fillId="6" borderId="46" xfId="0" applyFont="1" applyFill="1" applyBorder="1" applyAlignment="1">
      <alignment horizontal="center" vertical="center"/>
    </xf>
    <xf numFmtId="0" fontId="44" fillId="7" borderId="47" xfId="0" applyFont="1" applyFill="1" applyBorder="1" applyAlignment="1">
      <alignment horizontal="center" vertical="center" wrapText="1"/>
    </xf>
    <xf numFmtId="0" fontId="44" fillId="7" borderId="48" xfId="0" applyFont="1" applyFill="1" applyBorder="1" applyAlignment="1">
      <alignment horizontal="center" vertical="center" wrapText="1"/>
    </xf>
    <xf numFmtId="0" fontId="26" fillId="7" borderId="49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 wrapText="1"/>
    </xf>
    <xf numFmtId="0" fontId="26" fillId="7" borderId="50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9" fillId="6" borderId="6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115" fillId="0" borderId="0" xfId="1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5" fillId="20" borderId="6" xfId="0" applyFont="1" applyFill="1" applyBorder="1" applyAlignment="1">
      <alignment horizontal="center" vertical="center" wrapText="1"/>
    </xf>
    <xf numFmtId="0" fontId="45" fillId="21" borderId="6" xfId="0" applyFont="1" applyFill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5" fillId="16" borderId="10" xfId="0" applyFont="1" applyFill="1" applyBorder="1" applyAlignment="1">
      <alignment horizontal="center" vertical="center" wrapText="1"/>
    </xf>
    <xf numFmtId="0" fontId="45" fillId="16" borderId="5" xfId="0" applyFont="1" applyFill="1" applyBorder="1" applyAlignment="1">
      <alignment horizontal="center" vertical="center" wrapText="1"/>
    </xf>
    <xf numFmtId="0" fontId="47" fillId="16" borderId="10" xfId="0" applyFont="1" applyFill="1" applyBorder="1" applyAlignment="1">
      <alignment horizontal="center" vertical="center" wrapText="1"/>
    </xf>
    <xf numFmtId="0" fontId="47" fillId="16" borderId="5" xfId="0" applyFont="1" applyFill="1" applyBorder="1" applyAlignment="1">
      <alignment horizontal="center" vertical="center" wrapText="1"/>
    </xf>
    <xf numFmtId="0" fontId="47" fillId="16" borderId="8" xfId="0" applyFont="1" applyFill="1" applyBorder="1" applyAlignment="1">
      <alignment horizontal="center" vertical="center" wrapText="1"/>
    </xf>
    <xf numFmtId="0" fontId="47" fillId="16" borderId="7" xfId="0" applyFont="1" applyFill="1" applyBorder="1" applyAlignment="1">
      <alignment horizontal="center" vertical="center" wrapText="1"/>
    </xf>
    <xf numFmtId="0" fontId="47" fillId="16" borderId="12" xfId="0" applyFont="1" applyFill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7" fillId="22" borderId="93" xfId="0" applyFont="1" applyFill="1" applyBorder="1" applyAlignment="1">
      <alignment horizontal="center" vertical="center" wrapText="1"/>
    </xf>
    <xf numFmtId="0" fontId="7" fillId="22" borderId="83" xfId="0" applyFont="1" applyFill="1" applyBorder="1" applyAlignment="1">
      <alignment horizontal="center" vertical="center" wrapText="1"/>
    </xf>
    <xf numFmtId="0" fontId="7" fillId="22" borderId="94" xfId="0" applyFont="1" applyFill="1" applyBorder="1" applyAlignment="1">
      <alignment horizontal="center" vertical="center" wrapText="1"/>
    </xf>
    <xf numFmtId="0" fontId="6" fillId="23" borderId="93" xfId="0" applyFont="1" applyFill="1" applyBorder="1" applyAlignment="1">
      <alignment horizontal="center" vertical="center" wrapText="1"/>
    </xf>
    <xf numFmtId="0" fontId="6" fillId="23" borderId="94" xfId="0" applyFont="1" applyFill="1" applyBorder="1" applyAlignment="1">
      <alignment horizontal="center" vertical="center" wrapText="1"/>
    </xf>
    <xf numFmtId="0" fontId="6" fillId="23" borderId="83" xfId="0" applyFont="1" applyFill="1" applyBorder="1" applyAlignment="1">
      <alignment horizontal="center" vertical="center" wrapText="1"/>
    </xf>
    <xf numFmtId="0" fontId="8" fillId="24" borderId="93" xfId="0" applyFont="1" applyFill="1" applyBorder="1" applyAlignment="1">
      <alignment horizontal="left" vertical="top" wrapText="1" indent="15"/>
    </xf>
    <xf numFmtId="0" fontId="8" fillId="24" borderId="94" xfId="0" applyFont="1" applyFill="1" applyBorder="1" applyAlignment="1">
      <alignment horizontal="left" vertical="top" wrapText="1" indent="15"/>
    </xf>
    <xf numFmtId="0" fontId="8" fillId="24" borderId="95" xfId="0" applyFont="1" applyFill="1" applyBorder="1" applyAlignment="1">
      <alignment horizontal="left" vertical="top" wrapText="1" indent="15"/>
    </xf>
    <xf numFmtId="0" fontId="8" fillId="24" borderId="90" xfId="0" applyFont="1" applyFill="1" applyBorder="1" applyAlignment="1">
      <alignment horizontal="left" vertical="top" wrapText="1" indent="15"/>
    </xf>
    <xf numFmtId="1" fontId="116" fillId="0" borderId="93" xfId="0" applyNumberFormat="1" applyFont="1" applyFill="1" applyBorder="1" applyAlignment="1">
      <alignment horizontal="center" vertical="top" shrinkToFit="1"/>
    </xf>
    <xf numFmtId="1" fontId="116" fillId="0" borderId="83" xfId="0" applyNumberFormat="1" applyFont="1" applyFill="1" applyBorder="1" applyAlignment="1">
      <alignment horizontal="center" vertical="top" shrinkToFit="1"/>
    </xf>
    <xf numFmtId="0" fontId="0" fillId="0" borderId="93" xfId="0" applyFont="1" applyFill="1" applyBorder="1" applyAlignment="1">
      <alignment horizontal="left" vertical="top" wrapText="1"/>
    </xf>
    <xf numFmtId="0" fontId="0" fillId="0" borderId="94" xfId="0" applyFont="1" applyFill="1" applyBorder="1" applyAlignment="1">
      <alignment horizontal="left" vertical="top" wrapText="1"/>
    </xf>
    <xf numFmtId="0" fontId="0" fillId="0" borderId="83" xfId="0" applyFont="1" applyFill="1" applyBorder="1" applyAlignment="1">
      <alignment horizontal="left" vertical="top" wrapText="1"/>
    </xf>
    <xf numFmtId="0" fontId="0" fillId="0" borderId="93" xfId="0" applyFont="1" applyFill="1" applyBorder="1" applyAlignment="1">
      <alignment horizontal="center" vertical="top" wrapText="1"/>
    </xf>
    <xf numFmtId="0" fontId="0" fillId="0" borderId="94" xfId="0" applyFont="1" applyFill="1" applyBorder="1" applyAlignment="1">
      <alignment horizontal="center" vertical="top" wrapText="1"/>
    </xf>
    <xf numFmtId="0" fontId="0" fillId="0" borderId="83" xfId="0" applyFont="1" applyFill="1" applyBorder="1" applyAlignment="1">
      <alignment horizontal="center" vertical="top" wrapText="1"/>
    </xf>
    <xf numFmtId="1" fontId="116" fillId="0" borderId="94" xfId="0" applyNumberFormat="1" applyFont="1" applyFill="1" applyBorder="1" applyAlignment="1">
      <alignment horizontal="center" vertical="top" shrinkToFit="1"/>
    </xf>
    <xf numFmtId="0" fontId="39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24" fillId="0" borderId="0" xfId="0" applyFont="1" applyBorder="1" applyAlignment="1"/>
    <xf numFmtId="0" fontId="41" fillId="0" borderId="0" xfId="0" applyFont="1" applyFill="1" applyBorder="1" applyAlignment="1"/>
    <xf numFmtId="0" fontId="43" fillId="0" borderId="54" xfId="0" applyFont="1" applyBorder="1" applyAlignment="1">
      <alignment horizontal="center" vertical="center"/>
    </xf>
    <xf numFmtId="0" fontId="44" fillId="4" borderId="55" xfId="0" applyFont="1" applyFill="1" applyBorder="1" applyAlignment="1">
      <alignment horizontal="center" vertical="center"/>
    </xf>
    <xf numFmtId="0" fontId="44" fillId="4" borderId="56" xfId="0" applyFont="1" applyFill="1" applyBorder="1" applyAlignment="1">
      <alignment horizontal="center" vertical="center"/>
    </xf>
    <xf numFmtId="0" fontId="44" fillId="0" borderId="57" xfId="0" applyFont="1" applyBorder="1" applyAlignment="1">
      <alignment horizontal="left" vertical="center"/>
    </xf>
    <xf numFmtId="0" fontId="44" fillId="0" borderId="58" xfId="0" applyFont="1" applyBorder="1" applyAlignment="1">
      <alignment horizontal="left" vertical="center"/>
    </xf>
    <xf numFmtId="0" fontId="44" fillId="0" borderId="59" xfId="0" applyFont="1" applyBorder="1" applyAlignment="1">
      <alignment horizontal="left" vertical="center"/>
    </xf>
    <xf numFmtId="0" fontId="44" fillId="0" borderId="60" xfId="0" applyFont="1" applyBorder="1" applyAlignment="1">
      <alignment horizontal="left" vertical="center"/>
    </xf>
    <xf numFmtId="0" fontId="44" fillId="4" borderId="16" xfId="0" applyFont="1" applyFill="1" applyBorder="1" applyAlignment="1">
      <alignment horizontal="center" vertical="center"/>
    </xf>
    <xf numFmtId="0" fontId="44" fillId="4" borderId="10" xfId="0" applyFont="1" applyFill="1" applyBorder="1" applyAlignment="1">
      <alignment horizontal="center" vertical="center"/>
    </xf>
    <xf numFmtId="0" fontId="44" fillId="0" borderId="55" xfId="0" applyFont="1" applyBorder="1" applyAlignment="1">
      <alignment horizontal="left" vertical="center" wrapText="1"/>
    </xf>
    <xf numFmtId="0" fontId="44" fillId="0" borderId="64" xfId="0" applyFont="1" applyBorder="1" applyAlignment="1">
      <alignment horizontal="left" vertical="center" wrapText="1"/>
    </xf>
    <xf numFmtId="0" fontId="44" fillId="0" borderId="65" xfId="0" applyFont="1" applyBorder="1" applyAlignment="1">
      <alignment horizontal="left" vertical="center" wrapText="1"/>
    </xf>
    <xf numFmtId="0" fontId="44" fillId="4" borderId="16" xfId="0" applyFont="1" applyFill="1" applyBorder="1" applyAlignment="1">
      <alignment horizontal="center" vertical="center" wrapText="1"/>
    </xf>
    <xf numFmtId="0" fontId="44" fillId="4" borderId="10" xfId="0" applyFont="1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70" xfId="0" applyFill="1" applyBorder="1" applyAlignment="1">
      <alignment horizontal="center" wrapText="1"/>
    </xf>
    <xf numFmtId="0" fontId="44" fillId="4" borderId="69" xfId="0" applyFont="1" applyFill="1" applyBorder="1" applyAlignment="1">
      <alignment horizontal="center" vertical="center" wrapText="1"/>
    </xf>
    <xf numFmtId="0" fontId="44" fillId="4" borderId="70" xfId="0" applyFont="1" applyFill="1" applyBorder="1" applyAlignment="1">
      <alignment horizontal="center" vertical="center" wrapText="1"/>
    </xf>
    <xf numFmtId="0" fontId="44" fillId="0" borderId="61" xfId="0" applyFont="1" applyBorder="1" applyAlignment="1">
      <alignment horizontal="left" vertical="center"/>
    </xf>
    <xf numFmtId="0" fontId="44" fillId="0" borderId="62" xfId="0" applyFont="1" applyBorder="1" applyAlignment="1">
      <alignment horizontal="left" vertical="center"/>
    </xf>
    <xf numFmtId="0" fontId="44" fillId="0" borderId="63" xfId="0" applyFont="1" applyBorder="1" applyAlignment="1">
      <alignment horizontal="left" vertical="center"/>
    </xf>
    <xf numFmtId="0" fontId="44" fillId="0" borderId="66" xfId="0" applyFont="1" applyBorder="1" applyAlignment="1">
      <alignment horizontal="left" vertical="center" wrapText="1"/>
    </xf>
    <xf numFmtId="0" fontId="44" fillId="0" borderId="67" xfId="0" applyFont="1" applyBorder="1" applyAlignment="1">
      <alignment horizontal="left" vertical="center" wrapText="1"/>
    </xf>
    <xf numFmtId="0" fontId="44" fillId="0" borderId="68" xfId="0" applyFont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38" fillId="0" borderId="10" xfId="0" applyNumberFormat="1" applyFont="1" applyBorder="1" applyAlignment="1">
      <alignment horizontal="center" vertical="center" wrapText="1"/>
    </xf>
    <xf numFmtId="0" fontId="38" fillId="0" borderId="5" xfId="0" applyNumberFormat="1" applyFont="1" applyBorder="1" applyAlignment="1">
      <alignment horizontal="center" vertical="center" wrapText="1"/>
    </xf>
    <xf numFmtId="0" fontId="126" fillId="25" borderId="8" xfId="0" applyFont="1" applyFill="1" applyBorder="1" applyAlignment="1">
      <alignment horizontal="center" vertical="center"/>
    </xf>
    <xf numFmtId="0" fontId="126" fillId="25" borderId="7" xfId="0" applyFont="1" applyFill="1" applyBorder="1" applyAlignment="1">
      <alignment horizontal="center" vertical="center"/>
    </xf>
    <xf numFmtId="0" fontId="126" fillId="25" borderId="12" xfId="0" applyFont="1" applyFill="1" applyBorder="1" applyAlignment="1">
      <alignment horizontal="center" vertical="center"/>
    </xf>
    <xf numFmtId="0" fontId="126" fillId="25" borderId="8" xfId="0" applyFont="1" applyFill="1" applyBorder="1" applyAlignment="1">
      <alignment horizontal="center"/>
    </xf>
    <xf numFmtId="0" fontId="126" fillId="25" borderId="7" xfId="0" applyFont="1" applyFill="1" applyBorder="1" applyAlignment="1">
      <alignment horizontal="center"/>
    </xf>
    <xf numFmtId="0" fontId="126" fillId="25" borderId="12" xfId="0" applyFont="1" applyFill="1" applyBorder="1" applyAlignment="1">
      <alignment horizontal="center"/>
    </xf>
    <xf numFmtId="0" fontId="126" fillId="25" borderId="40" xfId="0" applyFont="1" applyFill="1" applyBorder="1" applyAlignment="1">
      <alignment horizontal="center"/>
    </xf>
    <xf numFmtId="0" fontId="126" fillId="25" borderId="71" xfId="0" applyFont="1" applyFill="1" applyBorder="1" applyAlignment="1">
      <alignment horizontal="center"/>
    </xf>
    <xf numFmtId="0" fontId="126" fillId="25" borderId="72" xfId="0" applyFont="1" applyFill="1" applyBorder="1" applyAlignment="1">
      <alignment horizontal="center"/>
    </xf>
    <xf numFmtId="0" fontId="126" fillId="25" borderId="73" xfId="0" applyFont="1" applyFill="1" applyBorder="1" applyAlignment="1">
      <alignment horizontal="center"/>
    </xf>
    <xf numFmtId="0" fontId="126" fillId="26" borderId="40" xfId="0" applyFont="1" applyFill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6" xfId="0" applyNumberFormat="1" applyFont="1" applyBorder="1" applyAlignment="1">
      <alignment horizontal="center" vertical="center" wrapText="1"/>
    </xf>
    <xf numFmtId="0" fontId="35" fillId="0" borderId="0" xfId="0" applyFont="1"/>
    <xf numFmtId="0" fontId="3" fillId="0" borderId="0" xfId="0" applyFont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125" fillId="25" borderId="8" xfId="0" applyFont="1" applyFill="1" applyBorder="1" applyAlignment="1">
      <alignment horizontal="center" vertical="center"/>
    </xf>
    <xf numFmtId="0" fontId="125" fillId="25" borderId="7" xfId="0" applyFont="1" applyFill="1" applyBorder="1" applyAlignment="1">
      <alignment horizontal="center" vertical="center"/>
    </xf>
    <xf numFmtId="0" fontId="125" fillId="25" borderId="12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26" fillId="0" borderId="12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top" wrapText="1"/>
    </xf>
    <xf numFmtId="0" fontId="9" fillId="10" borderId="5" xfId="0" applyFont="1" applyFill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10" fillId="11" borderId="8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1" borderId="12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0" fillId="8" borderId="8" xfId="0" applyFont="1" applyFill="1" applyBorder="1" applyAlignment="1">
      <alignment horizontal="center"/>
    </xf>
    <xf numFmtId="0" fontId="10" fillId="8" borderId="7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31" fillId="0" borderId="0" xfId="0" applyFont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17" fillId="0" borderId="14" xfId="0" applyFont="1" applyFill="1" applyBorder="1" applyAlignment="1">
      <alignment horizontal="center" vertical="center"/>
    </xf>
    <xf numFmtId="0" fontId="117" fillId="0" borderId="0" xfId="0" applyFont="1" applyFill="1" applyBorder="1" applyAlignment="1">
      <alignment horizontal="center" vertical="center"/>
    </xf>
    <xf numFmtId="0" fontId="117" fillId="0" borderId="15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/>
    </xf>
    <xf numFmtId="0" fontId="26" fillId="0" borderId="6" xfId="0" applyNumberFormat="1" applyFont="1" applyBorder="1" applyAlignment="1">
      <alignment horizontal="center" vertical="center" wrapText="1"/>
    </xf>
    <xf numFmtId="0" fontId="26" fillId="0" borderId="10" xfId="0" applyNumberFormat="1" applyFont="1" applyBorder="1" applyAlignment="1">
      <alignment horizontal="center" vertical="center" wrapText="1"/>
    </xf>
    <xf numFmtId="0" fontId="26" fillId="0" borderId="5" xfId="0" applyNumberFormat="1" applyFont="1" applyBorder="1" applyAlignment="1">
      <alignment horizontal="center" vertical="center" wrapText="1"/>
    </xf>
    <xf numFmtId="0" fontId="30" fillId="9" borderId="0" xfId="0" applyFont="1" applyFill="1" applyAlignment="1">
      <alignment horizontal="center" vertical="center"/>
    </xf>
    <xf numFmtId="0" fontId="50" fillId="9" borderId="8" xfId="0" applyFont="1" applyFill="1" applyBorder="1" applyAlignment="1">
      <alignment horizontal="center" vertical="center"/>
    </xf>
    <xf numFmtId="0" fontId="50" fillId="9" borderId="7" xfId="0" applyFont="1" applyFill="1" applyBorder="1" applyAlignment="1">
      <alignment horizontal="center" vertical="center"/>
    </xf>
    <xf numFmtId="0" fontId="50" fillId="9" borderId="12" xfId="0" applyFont="1" applyFill="1" applyBorder="1" applyAlignment="1">
      <alignment horizontal="center" vertical="center"/>
    </xf>
    <xf numFmtId="0" fontId="50" fillId="9" borderId="8" xfId="0" applyFont="1" applyFill="1" applyBorder="1" applyAlignment="1">
      <alignment horizontal="center"/>
    </xf>
    <xf numFmtId="0" fontId="50" fillId="9" borderId="9" xfId="0" applyFont="1" applyFill="1" applyBorder="1" applyAlignment="1">
      <alignment horizontal="center"/>
    </xf>
    <xf numFmtId="0" fontId="50" fillId="9" borderId="7" xfId="0" applyFont="1" applyFill="1" applyBorder="1" applyAlignment="1">
      <alignment horizontal="center"/>
    </xf>
    <xf numFmtId="0" fontId="50" fillId="9" borderId="12" xfId="0" applyFont="1" applyFill="1" applyBorder="1" applyAlignment="1">
      <alignment horizontal="center"/>
    </xf>
    <xf numFmtId="0" fontId="29" fillId="0" borderId="1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4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4" fillId="9" borderId="8" xfId="0" applyFont="1" applyFill="1" applyBorder="1" applyAlignment="1">
      <alignment horizontal="center"/>
    </xf>
    <xf numFmtId="0" fontId="34" fillId="9" borderId="7" xfId="0" applyFont="1" applyFill="1" applyBorder="1" applyAlignment="1">
      <alignment horizontal="center"/>
    </xf>
    <xf numFmtId="0" fontId="34" fillId="9" borderId="12" xfId="0" applyFont="1" applyFill="1" applyBorder="1" applyAlignment="1">
      <alignment horizontal="center"/>
    </xf>
    <xf numFmtId="0" fontId="31" fillId="9" borderId="8" xfId="0" applyFont="1" applyFill="1" applyBorder="1" applyAlignment="1">
      <alignment horizontal="center" vertical="center"/>
    </xf>
    <xf numFmtId="0" fontId="31" fillId="9" borderId="7" xfId="0" applyFont="1" applyFill="1" applyBorder="1" applyAlignment="1">
      <alignment horizontal="center" vertical="center"/>
    </xf>
    <xf numFmtId="0" fontId="31" fillId="9" borderId="12" xfId="0" applyFont="1" applyFill="1" applyBorder="1" applyAlignment="1">
      <alignment horizontal="center" vertical="center"/>
    </xf>
    <xf numFmtId="0" fontId="30" fillId="21" borderId="8" xfId="0" applyFont="1" applyFill="1" applyBorder="1" applyAlignment="1">
      <alignment horizontal="center" vertical="center"/>
    </xf>
    <xf numFmtId="0" fontId="30" fillId="21" borderId="7" xfId="0" applyFont="1" applyFill="1" applyBorder="1" applyAlignment="1">
      <alignment horizontal="center" vertical="center"/>
    </xf>
    <xf numFmtId="0" fontId="30" fillId="21" borderId="12" xfId="0" applyFont="1" applyFill="1" applyBorder="1" applyAlignment="1">
      <alignment horizontal="center" vertical="center"/>
    </xf>
    <xf numFmtId="0" fontId="33" fillId="9" borderId="40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center" vertical="center"/>
    </xf>
    <xf numFmtId="0" fontId="28" fillId="0" borderId="8" xfId="0" applyNumberFormat="1" applyFont="1" applyBorder="1" applyAlignment="1">
      <alignment horizontal="center" wrapText="1"/>
    </xf>
    <xf numFmtId="0" fontId="28" fillId="0" borderId="7" xfId="0" applyNumberFormat="1" applyFont="1" applyBorder="1" applyAlignment="1">
      <alignment horizontal="center" wrapText="1"/>
    </xf>
    <xf numFmtId="0" fontId="28" fillId="0" borderId="12" xfId="0" applyNumberFormat="1" applyFont="1" applyBorder="1" applyAlignment="1">
      <alignment horizont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Border="1" applyAlignment="1">
      <alignment vertical="center" wrapText="1"/>
    </xf>
    <xf numFmtId="0" fontId="26" fillId="0" borderId="5" xfId="0" applyNumberFormat="1" applyFont="1" applyBorder="1" applyAlignment="1">
      <alignment vertical="center" wrapText="1"/>
    </xf>
    <xf numFmtId="0" fontId="1" fillId="13" borderId="8" xfId="0" applyNumberFormat="1" applyFont="1" applyFill="1" applyBorder="1" applyAlignment="1">
      <alignment horizontal="center" vertical="center" wrapText="1"/>
    </xf>
    <xf numFmtId="0" fontId="1" fillId="13" borderId="7" xfId="0" applyNumberFormat="1" applyFont="1" applyFill="1" applyBorder="1" applyAlignment="1">
      <alignment horizontal="center" vertical="center" wrapText="1"/>
    </xf>
    <xf numFmtId="0" fontId="1" fillId="13" borderId="12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7" fillId="0" borderId="96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22" fillId="22" borderId="93" xfId="0" applyFont="1" applyFill="1" applyBorder="1" applyAlignment="1">
      <alignment horizontal="center" vertical="center" wrapText="1"/>
    </xf>
    <xf numFmtId="0" fontId="22" fillId="22" borderId="83" xfId="0" applyFont="1" applyFill="1" applyBorder="1" applyAlignment="1">
      <alignment horizontal="center" vertical="center" wrapText="1"/>
    </xf>
    <xf numFmtId="0" fontId="22" fillId="22" borderId="94" xfId="0" applyFont="1" applyFill="1" applyBorder="1" applyAlignment="1">
      <alignment horizontal="center" vertical="center" wrapText="1"/>
    </xf>
    <xf numFmtId="0" fontId="0" fillId="22" borderId="93" xfId="0" applyFill="1" applyBorder="1" applyAlignment="1">
      <alignment horizontal="left" vertical="top" wrapText="1"/>
    </xf>
    <xf numFmtId="0" fontId="0" fillId="22" borderId="94" xfId="0" applyFill="1" applyBorder="1" applyAlignment="1">
      <alignment horizontal="left" vertical="top" wrapText="1"/>
    </xf>
    <xf numFmtId="0" fontId="0" fillId="22" borderId="83" xfId="0" applyFill="1" applyBorder="1" applyAlignment="1">
      <alignment horizontal="left" vertical="top" wrapText="1"/>
    </xf>
    <xf numFmtId="0" fontId="22" fillId="22" borderId="97" xfId="0" applyFont="1" applyFill="1" applyBorder="1" applyAlignment="1">
      <alignment horizontal="left" vertical="center" wrapText="1" indent="2"/>
    </xf>
    <xf numFmtId="0" fontId="22" fillId="22" borderId="98" xfId="0" applyFont="1" applyFill="1" applyBorder="1" applyAlignment="1">
      <alignment horizontal="left" vertical="center" wrapText="1" indent="2"/>
    </xf>
    <xf numFmtId="0" fontId="22" fillId="22" borderId="99" xfId="0" applyFont="1" applyFill="1" applyBorder="1" applyAlignment="1">
      <alignment horizontal="left" vertical="center" wrapText="1" indent="2"/>
    </xf>
    <xf numFmtId="0" fontId="22" fillId="22" borderId="100" xfId="0" applyFont="1" applyFill="1" applyBorder="1" applyAlignment="1">
      <alignment horizontal="left" vertical="center" wrapText="1" indent="4"/>
    </xf>
    <xf numFmtId="0" fontId="22" fillId="22" borderId="98" xfId="0" applyFont="1" applyFill="1" applyBorder="1" applyAlignment="1">
      <alignment horizontal="left" vertical="center" wrapText="1" indent="4"/>
    </xf>
    <xf numFmtId="0" fontId="22" fillId="22" borderId="101" xfId="0" applyFont="1" applyFill="1" applyBorder="1" applyAlignment="1">
      <alignment horizontal="left" vertical="center" wrapText="1" indent="4"/>
    </xf>
    <xf numFmtId="0" fontId="5" fillId="0" borderId="93" xfId="0" applyFont="1" applyFill="1" applyBorder="1" applyAlignment="1">
      <alignment horizontal="center" vertical="top" wrapText="1"/>
    </xf>
    <xf numFmtId="0" fontId="5" fillId="0" borderId="94" xfId="0" applyFont="1" applyFill="1" applyBorder="1" applyAlignment="1">
      <alignment horizontal="center" vertical="top" wrapText="1"/>
    </xf>
    <xf numFmtId="0" fontId="5" fillId="0" borderId="103" xfId="0" applyFont="1" applyFill="1" applyBorder="1" applyAlignment="1">
      <alignment horizontal="center" vertical="top" wrapText="1"/>
    </xf>
    <xf numFmtId="1" fontId="118" fillId="0" borderId="93" xfId="0" applyNumberFormat="1" applyFont="1" applyFill="1" applyBorder="1" applyAlignment="1">
      <alignment horizontal="center" vertical="center" shrinkToFit="1"/>
    </xf>
    <xf numFmtId="1" fontId="118" fillId="0" borderId="83" xfId="0" applyNumberFormat="1" applyFont="1" applyFill="1" applyBorder="1" applyAlignment="1">
      <alignment horizontal="center" vertical="center" shrinkToFit="1"/>
    </xf>
    <xf numFmtId="0" fontId="23" fillId="0" borderId="93" xfId="0" applyFont="1" applyFill="1" applyBorder="1" applyAlignment="1">
      <alignment horizontal="left" vertical="center" wrapText="1"/>
    </xf>
    <xf numFmtId="0" fontId="23" fillId="0" borderId="94" xfId="0" applyFont="1" applyFill="1" applyBorder="1" applyAlignment="1">
      <alignment horizontal="left" vertical="center" wrapText="1"/>
    </xf>
    <xf numFmtId="0" fontId="23" fillId="0" borderId="83" xfId="0" applyFont="1" applyFill="1" applyBorder="1" applyAlignment="1">
      <alignment horizontal="left" vertical="center" wrapText="1"/>
    </xf>
    <xf numFmtId="0" fontId="23" fillId="0" borderId="93" xfId="0" applyFont="1" applyFill="1" applyBorder="1" applyAlignment="1">
      <alignment horizontal="right" vertical="center" wrapText="1"/>
    </xf>
    <xf numFmtId="0" fontId="23" fillId="0" borderId="94" xfId="0" applyFont="1" applyFill="1" applyBorder="1" applyAlignment="1">
      <alignment horizontal="right" vertical="center" wrapText="1"/>
    </xf>
    <xf numFmtId="0" fontId="23" fillId="0" borderId="83" xfId="0" applyFont="1" applyFill="1" applyBorder="1" applyAlignment="1">
      <alignment horizontal="right" vertical="center" wrapText="1"/>
    </xf>
    <xf numFmtId="1" fontId="118" fillId="0" borderId="94" xfId="0" applyNumberFormat="1" applyFont="1" applyFill="1" applyBorder="1" applyAlignment="1">
      <alignment horizontal="center" vertical="center" shrinkToFit="1"/>
    </xf>
    <xf numFmtId="0" fontId="0" fillId="0" borderId="102" xfId="0" applyFill="1" applyBorder="1" applyAlignment="1">
      <alignment horizontal="center" vertical="top" wrapText="1"/>
    </xf>
    <xf numFmtId="0" fontId="0" fillId="0" borderId="94" xfId="0" applyFill="1" applyBorder="1" applyAlignment="1">
      <alignment horizontal="center" vertical="top" wrapText="1"/>
    </xf>
    <xf numFmtId="0" fontId="0" fillId="0" borderId="83" xfId="0" applyFill="1" applyBorder="1" applyAlignment="1">
      <alignment horizontal="center" vertical="top" wrapText="1"/>
    </xf>
    <xf numFmtId="0" fontId="0" fillId="0" borderId="93" xfId="0" applyFill="1" applyBorder="1" applyAlignment="1">
      <alignment horizontal="center" vertical="top" wrapText="1"/>
    </xf>
    <xf numFmtId="0" fontId="0" fillId="0" borderId="103" xfId="0" applyFill="1" applyBorder="1" applyAlignment="1">
      <alignment horizontal="center" vertical="top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5" fillId="0" borderId="102" xfId="0" applyFont="1" applyFill="1" applyBorder="1" applyAlignment="1">
      <alignment horizontal="center" vertical="top" wrapText="1"/>
    </xf>
    <xf numFmtId="0" fontId="5" fillId="0" borderId="102" xfId="0" applyFont="1" applyFill="1" applyBorder="1" applyAlignment="1">
      <alignment horizontal="left" vertical="top" wrapText="1" indent="1"/>
    </xf>
    <xf numFmtId="0" fontId="5" fillId="0" borderId="94" xfId="0" applyFont="1" applyFill="1" applyBorder="1" applyAlignment="1">
      <alignment horizontal="left" vertical="top" wrapText="1" indent="1"/>
    </xf>
    <xf numFmtId="0" fontId="5" fillId="0" borderId="103" xfId="0" applyFont="1" applyFill="1" applyBorder="1" applyAlignment="1">
      <alignment horizontal="left" vertical="top" wrapText="1" indent="1"/>
    </xf>
    <xf numFmtId="0" fontId="23" fillId="0" borderId="93" xfId="0" applyFont="1" applyFill="1" applyBorder="1" applyAlignment="1">
      <alignment horizontal="center" vertical="top" wrapText="1"/>
    </xf>
    <xf numFmtId="0" fontId="23" fillId="0" borderId="94" xfId="0" applyFont="1" applyFill="1" applyBorder="1" applyAlignment="1">
      <alignment horizontal="center" vertical="top" wrapText="1"/>
    </xf>
    <xf numFmtId="1" fontId="118" fillId="0" borderId="93" xfId="0" applyNumberFormat="1" applyFont="1" applyFill="1" applyBorder="1" applyAlignment="1">
      <alignment horizontal="center" vertical="top" shrinkToFit="1"/>
    </xf>
    <xf numFmtId="1" fontId="118" fillId="0" borderId="83" xfId="0" applyNumberFormat="1" applyFont="1" applyFill="1" applyBorder="1" applyAlignment="1">
      <alignment horizontal="center" vertical="top" shrinkToFit="1"/>
    </xf>
    <xf numFmtId="0" fontId="23" fillId="0" borderId="93" xfId="0" applyFont="1" applyFill="1" applyBorder="1" applyAlignment="1">
      <alignment horizontal="left" vertical="top" wrapText="1"/>
    </xf>
    <xf numFmtId="0" fontId="23" fillId="0" borderId="94" xfId="0" applyFont="1" applyFill="1" applyBorder="1" applyAlignment="1">
      <alignment horizontal="left" vertical="top" wrapText="1"/>
    </xf>
    <xf numFmtId="0" fontId="23" fillId="0" borderId="83" xfId="0" applyFont="1" applyFill="1" applyBorder="1" applyAlignment="1">
      <alignment horizontal="left" vertical="top" wrapText="1"/>
    </xf>
    <xf numFmtId="0" fontId="23" fillId="0" borderId="93" xfId="0" applyFont="1" applyFill="1" applyBorder="1" applyAlignment="1">
      <alignment horizontal="right" vertical="top" wrapText="1"/>
    </xf>
    <xf numFmtId="0" fontId="23" fillId="0" borderId="94" xfId="0" applyFont="1" applyFill="1" applyBorder="1" applyAlignment="1">
      <alignment horizontal="right" vertical="top" wrapText="1"/>
    </xf>
    <xf numFmtId="0" fontId="23" fillId="0" borderId="83" xfId="0" applyFont="1" applyFill="1" applyBorder="1" applyAlignment="1">
      <alignment horizontal="right" vertical="top" wrapText="1"/>
    </xf>
    <xf numFmtId="1" fontId="118" fillId="0" borderId="85" xfId="0" applyNumberFormat="1" applyFont="1" applyFill="1" applyBorder="1" applyAlignment="1">
      <alignment horizontal="center" vertical="top" shrinkToFit="1"/>
    </xf>
    <xf numFmtId="1" fontId="118" fillId="0" borderId="95" xfId="0" applyNumberFormat="1" applyFont="1" applyFill="1" applyBorder="1" applyAlignment="1">
      <alignment horizontal="center" vertical="top" shrinkToFit="1"/>
    </xf>
    <xf numFmtId="0" fontId="23" fillId="0" borderId="6" xfId="0" applyFont="1" applyFill="1" applyBorder="1" applyAlignment="1">
      <alignment horizontal="left" vertical="top" wrapText="1"/>
    </xf>
    <xf numFmtId="0" fontId="23" fillId="0" borderId="6" xfId="0" applyFont="1" applyFill="1" applyBorder="1" applyAlignment="1">
      <alignment horizontal="right" vertical="top" wrapText="1"/>
    </xf>
    <xf numFmtId="1" fontId="118" fillId="0" borderId="6" xfId="0" applyNumberFormat="1" applyFont="1" applyFill="1" applyBorder="1" applyAlignment="1">
      <alignment horizontal="center" vertical="top" shrinkToFit="1"/>
    </xf>
    <xf numFmtId="0" fontId="5" fillId="0" borderId="11" xfId="0" applyFont="1" applyFill="1" applyBorder="1" applyAlignment="1">
      <alignment horizontal="center" vertical="top" wrapText="1"/>
    </xf>
    <xf numFmtId="0" fontId="5" fillId="0" borderId="40" xfId="0" applyFont="1" applyFill="1" applyBorder="1" applyAlignment="1">
      <alignment horizontal="center" vertical="top" wrapText="1"/>
    </xf>
    <xf numFmtId="0" fontId="5" fillId="0" borderId="41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 wrapText="1"/>
    </xf>
    <xf numFmtId="1" fontId="118" fillId="0" borderId="94" xfId="0" applyNumberFormat="1" applyFont="1" applyFill="1" applyBorder="1" applyAlignment="1">
      <alignment horizontal="center" vertical="top" shrinkToFit="1"/>
    </xf>
    <xf numFmtId="0" fontId="5" fillId="0" borderId="104" xfId="0" applyFont="1" applyFill="1" applyBorder="1" applyAlignment="1">
      <alignment horizontal="left" vertical="top" wrapText="1" indent="1"/>
    </xf>
    <xf numFmtId="0" fontId="5" fillId="0" borderId="95" xfId="0" applyFont="1" applyFill="1" applyBorder="1" applyAlignment="1">
      <alignment horizontal="left" vertical="top" wrapText="1" indent="1"/>
    </xf>
    <xf numFmtId="0" fontId="5" fillId="0" borderId="105" xfId="0" applyFont="1" applyFill="1" applyBorder="1" applyAlignment="1">
      <alignment horizontal="left" vertical="top" wrapText="1" indent="1"/>
    </xf>
    <xf numFmtId="0" fontId="5" fillId="0" borderId="14" xfId="0" applyFont="1" applyFill="1" applyBorder="1" applyAlignment="1">
      <alignment horizontal="left" vertical="top" wrapText="1" indent="1"/>
    </xf>
    <xf numFmtId="0" fontId="5" fillId="0" borderId="0" xfId="0" applyFont="1" applyFill="1" applyBorder="1" applyAlignment="1">
      <alignment horizontal="left" vertical="top" wrapText="1" indent="1"/>
    </xf>
    <xf numFmtId="0" fontId="5" fillId="0" borderId="15" xfId="0" applyFont="1" applyFill="1" applyBorder="1" applyAlignment="1">
      <alignment horizontal="left" vertical="top" wrapText="1" indent="1"/>
    </xf>
    <xf numFmtId="0" fontId="23" fillId="0" borderId="85" xfId="0" applyFont="1" applyFill="1" applyBorder="1" applyAlignment="1">
      <alignment horizontal="left" vertical="top" wrapText="1"/>
    </xf>
    <xf numFmtId="0" fontId="23" fillId="0" borderId="95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85" xfId="0" applyFont="1" applyFill="1" applyBorder="1" applyAlignment="1">
      <alignment horizontal="right" vertical="top" wrapText="1"/>
    </xf>
    <xf numFmtId="0" fontId="23" fillId="0" borderId="95" xfId="0" applyFont="1" applyFill="1" applyBorder="1" applyAlignment="1">
      <alignment horizontal="right" vertical="top" wrapText="1"/>
    </xf>
    <xf numFmtId="0" fontId="23" fillId="0" borderId="90" xfId="0" applyFont="1" applyFill="1" applyBorder="1" applyAlignment="1">
      <alignment horizontal="right" vertical="top" wrapText="1"/>
    </xf>
    <xf numFmtId="0" fontId="23" fillId="0" borderId="85" xfId="0" applyFont="1" applyFill="1" applyBorder="1" applyAlignment="1">
      <alignment horizontal="center" vertical="top" wrapText="1"/>
    </xf>
    <xf numFmtId="0" fontId="23" fillId="0" borderId="95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right" vertical="top"/>
    </xf>
    <xf numFmtId="0" fontId="7" fillId="12" borderId="93" xfId="0" applyFont="1" applyFill="1" applyBorder="1" applyAlignment="1">
      <alignment horizontal="center" vertical="center" wrapText="1"/>
    </xf>
    <xf numFmtId="0" fontId="7" fillId="12" borderId="94" xfId="0" applyFont="1" applyFill="1" applyBorder="1" applyAlignment="1">
      <alignment horizontal="center" vertical="center" wrapText="1"/>
    </xf>
    <xf numFmtId="0" fontId="7" fillId="12" borderId="83" xfId="0" applyFont="1" applyFill="1" applyBorder="1" applyAlignment="1">
      <alignment horizontal="center" vertical="center" wrapText="1"/>
    </xf>
    <xf numFmtId="0" fontId="7" fillId="12" borderId="59" xfId="0" applyFont="1" applyFill="1" applyBorder="1" applyAlignment="1">
      <alignment horizontal="center" vertical="center" wrapText="1"/>
    </xf>
    <xf numFmtId="0" fontId="7" fillId="12" borderId="74" xfId="0" applyFont="1" applyFill="1" applyBorder="1" applyAlignment="1">
      <alignment horizontal="center" vertical="center" wrapText="1"/>
    </xf>
    <xf numFmtId="0" fontId="7" fillId="12" borderId="67" xfId="0" applyFont="1" applyFill="1" applyBorder="1" applyAlignment="1">
      <alignment horizontal="center" vertical="center" wrapText="1"/>
    </xf>
    <xf numFmtId="0" fontId="7" fillId="12" borderId="75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center" vertical="center" wrapText="1"/>
    </xf>
    <xf numFmtId="0" fontId="20" fillId="12" borderId="12" xfId="0" applyFont="1" applyFill="1" applyBorder="1" applyAlignment="1">
      <alignment horizontal="center" vertical="center" wrapText="1"/>
    </xf>
    <xf numFmtId="0" fontId="7" fillId="12" borderId="86" xfId="0" applyFont="1" applyFill="1" applyBorder="1" applyAlignment="1">
      <alignment horizontal="center" vertical="top" wrapText="1"/>
    </xf>
    <xf numFmtId="0" fontId="7" fillId="12" borderId="96" xfId="0" applyFont="1" applyFill="1" applyBorder="1" applyAlignment="1">
      <alignment horizontal="center" vertical="top" wrapText="1"/>
    </xf>
    <xf numFmtId="0" fontId="7" fillId="12" borderId="77" xfId="0" applyFont="1" applyFill="1" applyBorder="1" applyAlignment="1">
      <alignment horizontal="center" vertical="top" wrapText="1"/>
    </xf>
    <xf numFmtId="0" fontId="7" fillId="12" borderId="92" xfId="0" applyFont="1" applyFill="1" applyBorder="1" applyAlignment="1">
      <alignment horizontal="center" vertical="top" wrapText="1"/>
    </xf>
    <xf numFmtId="1" fontId="119" fillId="0" borderId="93" xfId="0" applyNumberFormat="1" applyFont="1" applyFill="1" applyBorder="1" applyAlignment="1">
      <alignment horizontal="center" vertical="center" shrinkToFit="1"/>
    </xf>
    <xf numFmtId="1" fontId="119" fillId="0" borderId="83" xfId="0" applyNumberFormat="1" applyFont="1" applyFill="1" applyBorder="1" applyAlignment="1">
      <alignment horizontal="center" vertical="center" shrinkToFit="1"/>
    </xf>
    <xf numFmtId="0" fontId="10" fillId="0" borderId="93" xfId="0" applyFont="1" applyFill="1" applyBorder="1" applyAlignment="1">
      <alignment horizontal="left" vertical="center" wrapText="1"/>
    </xf>
    <xf numFmtId="0" fontId="10" fillId="0" borderId="94" xfId="0" applyFont="1" applyFill="1" applyBorder="1" applyAlignment="1">
      <alignment horizontal="left" vertical="center" wrapText="1"/>
    </xf>
    <xf numFmtId="0" fontId="10" fillId="0" borderId="83" xfId="0" applyFont="1" applyFill="1" applyBorder="1" applyAlignment="1">
      <alignment horizontal="left" vertical="center" wrapText="1"/>
    </xf>
    <xf numFmtId="1" fontId="5" fillId="0" borderId="93" xfId="0" applyNumberFormat="1" applyFont="1" applyFill="1" applyBorder="1" applyAlignment="1">
      <alignment horizontal="center" shrinkToFit="1"/>
    </xf>
    <xf numFmtId="1" fontId="5" fillId="0" borderId="94" xfId="0" applyNumberFormat="1" applyFont="1" applyFill="1" applyBorder="1" applyAlignment="1">
      <alignment horizontal="center" shrinkToFit="1"/>
    </xf>
    <xf numFmtId="1" fontId="5" fillId="0" borderId="83" xfId="0" applyNumberFormat="1" applyFont="1" applyFill="1" applyBorder="1" applyAlignment="1">
      <alignment horizontal="center" shrinkToFit="1"/>
    </xf>
    <xf numFmtId="0" fontId="119" fillId="0" borderId="93" xfId="0" applyNumberFormat="1" applyFont="1" applyFill="1" applyBorder="1" applyAlignment="1">
      <alignment horizontal="center" shrinkToFit="1"/>
    </xf>
    <xf numFmtId="0" fontId="119" fillId="0" borderId="94" xfId="0" applyNumberFormat="1" applyFont="1" applyFill="1" applyBorder="1" applyAlignment="1">
      <alignment horizontal="center" shrinkToFit="1"/>
    </xf>
    <xf numFmtId="0" fontId="119" fillId="0" borderId="83" xfId="0" applyNumberFormat="1" applyFont="1" applyFill="1" applyBorder="1" applyAlignment="1">
      <alignment horizontal="center" shrinkToFit="1"/>
    </xf>
    <xf numFmtId="0" fontId="120" fillId="0" borderId="100" xfId="0" applyNumberFormat="1" applyFont="1" applyFill="1" applyBorder="1" applyAlignment="1">
      <alignment horizontal="center" shrinkToFit="1"/>
    </xf>
    <xf numFmtId="0" fontId="120" fillId="0" borderId="98" xfId="0" applyNumberFormat="1" applyFont="1" applyFill="1" applyBorder="1" applyAlignment="1">
      <alignment horizontal="center" shrinkToFit="1"/>
    </xf>
    <xf numFmtId="2" fontId="85" fillId="0" borderId="108" xfId="0" applyNumberFormat="1" applyFont="1" applyFill="1" applyBorder="1" applyAlignment="1">
      <alignment horizontal="center" vertical="center" shrinkToFit="1"/>
    </xf>
    <xf numFmtId="2" fontId="85" fillId="0" borderId="94" xfId="0" applyNumberFormat="1" applyFont="1" applyFill="1" applyBorder="1" applyAlignment="1">
      <alignment horizontal="center" vertical="center" shrinkToFit="1"/>
    </xf>
    <xf numFmtId="2" fontId="85" fillId="0" borderId="83" xfId="0" applyNumberFormat="1" applyFont="1" applyFill="1" applyBorder="1" applyAlignment="1">
      <alignment horizontal="center" vertical="center" shrinkToFit="1"/>
    </xf>
    <xf numFmtId="2" fontId="85" fillId="0" borderId="93" xfId="0" applyNumberFormat="1" applyFont="1" applyFill="1" applyBorder="1" applyAlignment="1">
      <alignment horizontal="center" vertical="center" shrinkToFit="1"/>
    </xf>
    <xf numFmtId="2" fontId="85" fillId="0" borderId="76" xfId="0" applyNumberFormat="1" applyFont="1" applyFill="1" applyBorder="1" applyAlignment="1">
      <alignment horizontal="center" vertical="center" shrinkToFit="1"/>
    </xf>
    <xf numFmtId="0" fontId="7" fillId="12" borderId="93" xfId="0" applyFont="1" applyFill="1" applyBorder="1" applyAlignment="1">
      <alignment horizontal="left" vertical="top" wrapText="1"/>
    </xf>
    <xf numFmtId="0" fontId="7" fillId="12" borderId="94" xfId="0" applyFont="1" applyFill="1" applyBorder="1" applyAlignment="1">
      <alignment horizontal="left" vertical="top" wrapText="1"/>
    </xf>
    <xf numFmtId="0" fontId="7" fillId="12" borderId="83" xfId="0" applyFont="1" applyFill="1" applyBorder="1" applyAlignment="1">
      <alignment horizontal="left" vertical="top" wrapText="1"/>
    </xf>
    <xf numFmtId="0" fontId="20" fillId="12" borderId="106" xfId="0" applyFont="1" applyFill="1" applyBorder="1" applyAlignment="1">
      <alignment horizontal="center" vertical="top" wrapText="1"/>
    </xf>
    <xf numFmtId="0" fontId="20" fillId="12" borderId="96" xfId="0" applyFont="1" applyFill="1" applyBorder="1" applyAlignment="1">
      <alignment horizontal="center" vertical="top" wrapText="1"/>
    </xf>
    <xf numFmtId="0" fontId="20" fillId="12" borderId="92" xfId="0" applyFont="1" applyFill="1" applyBorder="1" applyAlignment="1">
      <alignment horizontal="center" vertical="top" wrapText="1"/>
    </xf>
    <xf numFmtId="0" fontId="20" fillId="12" borderId="100" xfId="0" applyFont="1" applyFill="1" applyBorder="1" applyAlignment="1">
      <alignment horizontal="center" vertical="top" wrapText="1"/>
    </xf>
    <xf numFmtId="0" fontId="20" fillId="12" borderId="98" xfId="0" applyFont="1" applyFill="1" applyBorder="1" applyAlignment="1">
      <alignment horizontal="center" vertical="top" wrapText="1"/>
    </xf>
    <xf numFmtId="0" fontId="20" fillId="12" borderId="107" xfId="0" applyFont="1" applyFill="1" applyBorder="1" applyAlignment="1">
      <alignment horizontal="center" vertical="top" wrapText="1"/>
    </xf>
    <xf numFmtId="0" fontId="7" fillId="12" borderId="106" xfId="0" applyFont="1" applyFill="1" applyBorder="1" applyAlignment="1">
      <alignment horizontal="center" vertical="top" wrapText="1"/>
    </xf>
    <xf numFmtId="2" fontId="87" fillId="12" borderId="106" xfId="0" applyNumberFormat="1" applyFont="1" applyFill="1" applyBorder="1" applyAlignment="1">
      <alignment horizontal="center" vertical="top" shrinkToFit="1"/>
    </xf>
    <xf numFmtId="2" fontId="87" fillId="12" borderId="96" xfId="0" applyNumberFormat="1" applyFont="1" applyFill="1" applyBorder="1" applyAlignment="1">
      <alignment horizontal="center" vertical="top" shrinkToFit="1"/>
    </xf>
    <xf numFmtId="2" fontId="87" fillId="12" borderId="92" xfId="0" applyNumberFormat="1" applyFont="1" applyFill="1" applyBorder="1" applyAlignment="1">
      <alignment horizontal="center" vertical="top" shrinkToFit="1"/>
    </xf>
    <xf numFmtId="164" fontId="87" fillId="12" borderId="106" xfId="0" applyNumberFormat="1" applyFont="1" applyFill="1" applyBorder="1" applyAlignment="1">
      <alignment horizontal="center" vertical="top" shrinkToFit="1"/>
    </xf>
    <xf numFmtId="164" fontId="87" fillId="12" borderId="96" xfId="0" applyNumberFormat="1" applyFont="1" applyFill="1" applyBorder="1" applyAlignment="1">
      <alignment horizontal="center" vertical="top" shrinkToFit="1"/>
    </xf>
    <xf numFmtId="0" fontId="5" fillId="0" borderId="93" xfId="0" applyFont="1" applyFill="1" applyBorder="1" applyAlignment="1">
      <alignment horizontal="center" wrapText="1"/>
    </xf>
    <xf numFmtId="0" fontId="5" fillId="0" borderId="94" xfId="0" applyFont="1" applyFill="1" applyBorder="1" applyAlignment="1">
      <alignment horizontal="center" wrapText="1"/>
    </xf>
    <xf numFmtId="0" fontId="5" fillId="0" borderId="83" xfId="0" applyFont="1" applyFill="1" applyBorder="1" applyAlignment="1">
      <alignment horizontal="center" wrapText="1"/>
    </xf>
    <xf numFmtId="0" fontId="120" fillId="0" borderId="93" xfId="0" applyNumberFormat="1" applyFont="1" applyFill="1" applyBorder="1" applyAlignment="1">
      <alignment horizontal="center" shrinkToFit="1"/>
    </xf>
    <xf numFmtId="0" fontId="120" fillId="0" borderId="94" xfId="0" applyNumberFormat="1" applyFont="1" applyFill="1" applyBorder="1" applyAlignment="1">
      <alignment horizontal="center" shrinkToFit="1"/>
    </xf>
    <xf numFmtId="0" fontId="10" fillId="0" borderId="108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83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76" xfId="0" applyFont="1" applyFill="1" applyBorder="1" applyAlignment="1">
      <alignment horizontal="center" vertical="center" wrapText="1"/>
    </xf>
    <xf numFmtId="2" fontId="86" fillId="14" borderId="108" xfId="0" applyNumberFormat="1" applyFont="1" applyFill="1" applyBorder="1" applyAlignment="1">
      <alignment horizontal="center" vertical="center" shrinkToFit="1"/>
    </xf>
    <xf numFmtId="2" fontId="86" fillId="14" borderId="94" xfId="0" applyNumberFormat="1" applyFont="1" applyFill="1" applyBorder="1" applyAlignment="1">
      <alignment horizontal="center" vertical="center" shrinkToFit="1"/>
    </xf>
    <xf numFmtId="2" fontId="86" fillId="14" borderId="83" xfId="0" applyNumberFormat="1" applyFont="1" applyFill="1" applyBorder="1" applyAlignment="1">
      <alignment horizontal="center" vertical="center" shrinkToFit="1"/>
    </xf>
    <xf numFmtId="2" fontId="86" fillId="14" borderId="93" xfId="0" applyNumberFormat="1" applyFont="1" applyFill="1" applyBorder="1" applyAlignment="1">
      <alignment horizontal="center" vertical="center" shrinkToFit="1"/>
    </xf>
    <xf numFmtId="2" fontId="86" fillId="14" borderId="76" xfId="0" applyNumberFormat="1" applyFont="1" applyFill="1" applyBorder="1" applyAlignment="1">
      <alignment horizontal="center" vertical="center" shrinkToFit="1"/>
    </xf>
    <xf numFmtId="49" fontId="10" fillId="0" borderId="93" xfId="0" applyNumberFormat="1" applyFont="1" applyFill="1" applyBorder="1" applyAlignment="1">
      <alignment horizontal="center" vertical="center" wrapText="1"/>
    </xf>
    <xf numFmtId="49" fontId="10" fillId="0" borderId="94" xfId="0" applyNumberFormat="1" applyFont="1" applyFill="1" applyBorder="1" applyAlignment="1">
      <alignment horizontal="center" vertical="center" wrapText="1"/>
    </xf>
    <xf numFmtId="49" fontId="10" fillId="0" borderId="76" xfId="0" applyNumberFormat="1" applyFont="1" applyFill="1" applyBorder="1" applyAlignment="1">
      <alignment horizontal="center" vertical="center" wrapText="1"/>
    </xf>
    <xf numFmtId="0" fontId="10" fillId="0" borderId="109" xfId="0" applyFont="1" applyFill="1" applyBorder="1" applyAlignment="1">
      <alignment horizontal="center" vertical="center" wrapText="1"/>
    </xf>
    <xf numFmtId="0" fontId="10" fillId="0" borderId="110" xfId="0" applyFont="1" applyFill="1" applyBorder="1" applyAlignment="1">
      <alignment horizontal="center" vertical="center" wrapText="1"/>
    </xf>
    <xf numFmtId="0" fontId="10" fillId="0" borderId="111" xfId="0" applyFont="1" applyFill="1" applyBorder="1" applyAlignment="1">
      <alignment horizontal="center" vertical="center" wrapText="1"/>
    </xf>
    <xf numFmtId="2" fontId="85" fillId="0" borderId="112" xfId="0" applyNumberFormat="1" applyFont="1" applyFill="1" applyBorder="1" applyAlignment="1">
      <alignment horizontal="center" vertical="center" shrinkToFit="1"/>
    </xf>
    <xf numFmtId="2" fontId="85" fillId="0" borderId="110" xfId="0" applyNumberFormat="1" applyFont="1" applyFill="1" applyBorder="1" applyAlignment="1">
      <alignment horizontal="center" vertical="center" shrinkToFit="1"/>
    </xf>
    <xf numFmtId="2" fontId="85" fillId="0" borderId="78" xfId="0" applyNumberFormat="1" applyFont="1" applyFill="1" applyBorder="1" applyAlignment="1">
      <alignment horizontal="center" vertical="center" shrinkToFi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40" xfId="0" applyFont="1" applyFill="1" applyBorder="1" applyAlignment="1">
      <alignment horizontal="center" vertical="center" wrapText="1"/>
    </xf>
    <xf numFmtId="0" fontId="7" fillId="12" borderId="23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85" xfId="0" applyFont="1" applyFill="1" applyBorder="1" applyAlignment="1">
      <alignment horizontal="left" vertical="top" wrapText="1"/>
    </xf>
    <xf numFmtId="0" fontId="7" fillId="12" borderId="90" xfId="0" applyFont="1" applyFill="1" applyBorder="1" applyAlignment="1">
      <alignment horizontal="left" vertical="top" wrapText="1"/>
    </xf>
    <xf numFmtId="0" fontId="7" fillId="12" borderId="86" xfId="0" applyFont="1" applyFill="1" applyBorder="1" applyAlignment="1">
      <alignment horizontal="left" vertical="top" wrapText="1"/>
    </xf>
    <xf numFmtId="0" fontId="7" fillId="12" borderId="92" xfId="0" applyFont="1" applyFill="1" applyBorder="1" applyAlignment="1">
      <alignment horizontal="left" vertical="top" wrapText="1"/>
    </xf>
    <xf numFmtId="0" fontId="8" fillId="12" borderId="85" xfId="0" applyFont="1" applyFill="1" applyBorder="1" applyAlignment="1">
      <alignment horizontal="center" vertical="center" wrapText="1"/>
    </xf>
    <xf numFmtId="0" fontId="19" fillId="12" borderId="95" xfId="0" applyFont="1" applyFill="1" applyBorder="1" applyAlignment="1">
      <alignment horizontal="center" vertical="center" wrapText="1"/>
    </xf>
    <xf numFmtId="0" fontId="19" fillId="12" borderId="90" xfId="0" applyFont="1" applyFill="1" applyBorder="1" applyAlignment="1">
      <alignment horizontal="center" vertical="center" wrapText="1"/>
    </xf>
    <xf numFmtId="0" fontId="19" fillId="12" borderId="86" xfId="0" applyFont="1" applyFill="1" applyBorder="1" applyAlignment="1">
      <alignment horizontal="center" vertical="center" wrapText="1"/>
    </xf>
    <xf numFmtId="0" fontId="19" fillId="12" borderId="96" xfId="0" applyFont="1" applyFill="1" applyBorder="1" applyAlignment="1">
      <alignment horizontal="center" vertical="center" wrapText="1"/>
    </xf>
    <xf numFmtId="0" fontId="19" fillId="12" borderId="92" xfId="0" applyFont="1" applyFill="1" applyBorder="1" applyAlignment="1">
      <alignment horizontal="center" vertical="center" wrapText="1"/>
    </xf>
    <xf numFmtId="0" fontId="7" fillId="12" borderId="85" xfId="0" applyFont="1" applyFill="1" applyBorder="1" applyAlignment="1">
      <alignment horizontal="center" vertical="center" wrapText="1"/>
    </xf>
    <xf numFmtId="0" fontId="7" fillId="12" borderId="95" xfId="0" applyFont="1" applyFill="1" applyBorder="1" applyAlignment="1">
      <alignment horizontal="center" vertical="center" wrapText="1"/>
    </xf>
    <xf numFmtId="0" fontId="7" fillId="12" borderId="86" xfId="0" applyFont="1" applyFill="1" applyBorder="1" applyAlignment="1">
      <alignment horizontal="center" vertical="center" wrapText="1"/>
    </xf>
    <xf numFmtId="0" fontId="7" fillId="12" borderId="96" xfId="0" applyFont="1" applyFill="1" applyBorder="1" applyAlignment="1">
      <alignment horizontal="center" vertical="center" wrapText="1"/>
    </xf>
    <xf numFmtId="49" fontId="10" fillId="0" borderId="112" xfId="0" applyNumberFormat="1" applyFont="1" applyFill="1" applyBorder="1" applyAlignment="1">
      <alignment horizontal="center" vertical="center" wrapText="1"/>
    </xf>
    <xf numFmtId="49" fontId="10" fillId="0" borderId="110" xfId="0" applyNumberFormat="1" applyFont="1" applyFill="1" applyBorder="1" applyAlignment="1">
      <alignment horizontal="center" vertical="center" wrapText="1"/>
    </xf>
    <xf numFmtId="49" fontId="10" fillId="0" borderId="78" xfId="0" applyNumberFormat="1" applyFont="1" applyFill="1" applyBorder="1" applyAlignment="1">
      <alignment horizontal="center" vertical="center" wrapText="1"/>
    </xf>
    <xf numFmtId="2" fontId="85" fillId="0" borderId="109" xfId="0" applyNumberFormat="1" applyFont="1" applyFill="1" applyBorder="1" applyAlignment="1">
      <alignment horizontal="center" vertical="center" shrinkToFit="1"/>
    </xf>
    <xf numFmtId="2" fontId="85" fillId="0" borderId="111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top"/>
    </xf>
    <xf numFmtId="0" fontId="13" fillId="22" borderId="93" xfId="0" applyFont="1" applyFill="1" applyBorder="1" applyAlignment="1">
      <alignment horizontal="left" vertical="top" wrapText="1"/>
    </xf>
    <xf numFmtId="0" fontId="13" fillId="22" borderId="94" xfId="0" applyFont="1" applyFill="1" applyBorder="1" applyAlignment="1">
      <alignment horizontal="left" vertical="top" wrapText="1"/>
    </xf>
    <xf numFmtId="0" fontId="13" fillId="22" borderId="83" xfId="0" applyFont="1" applyFill="1" applyBorder="1" applyAlignment="1">
      <alignment horizontal="left" vertical="top" wrapText="1"/>
    </xf>
    <xf numFmtId="0" fontId="12" fillId="22" borderId="93" xfId="0" applyFont="1" applyFill="1" applyBorder="1" applyAlignment="1">
      <alignment horizontal="center" vertical="top" wrapText="1"/>
    </xf>
    <xf numFmtId="0" fontId="12" fillId="22" borderId="94" xfId="0" applyFont="1" applyFill="1" applyBorder="1" applyAlignment="1">
      <alignment horizontal="center" vertical="top" wrapText="1"/>
    </xf>
    <xf numFmtId="0" fontId="12" fillId="22" borderId="83" xfId="0" applyFont="1" applyFill="1" applyBorder="1" applyAlignment="1">
      <alignment horizontal="center" vertical="top" wrapText="1"/>
    </xf>
    <xf numFmtId="0" fontId="13" fillId="22" borderId="85" xfId="0" applyFont="1" applyFill="1" applyBorder="1" applyAlignment="1">
      <alignment horizontal="left" vertical="top" wrapText="1"/>
    </xf>
    <xf numFmtId="0" fontId="13" fillId="22" borderId="90" xfId="0" applyFont="1" applyFill="1" applyBorder="1" applyAlignment="1">
      <alignment horizontal="left" vertical="top" wrapText="1"/>
    </xf>
    <xf numFmtId="0" fontId="13" fillId="22" borderId="84" xfId="0" applyFont="1" applyFill="1" applyBorder="1" applyAlignment="1">
      <alignment horizontal="left" vertical="top" wrapText="1"/>
    </xf>
    <xf numFmtId="0" fontId="13" fillId="22" borderId="91" xfId="0" applyFont="1" applyFill="1" applyBorder="1" applyAlignment="1">
      <alignment horizontal="left" vertical="top" wrapText="1"/>
    </xf>
    <xf numFmtId="0" fontId="13" fillId="22" borderId="86" xfId="0" applyFont="1" applyFill="1" applyBorder="1" applyAlignment="1">
      <alignment horizontal="left" vertical="top" wrapText="1"/>
    </xf>
    <xf numFmtId="0" fontId="13" fillId="22" borderId="92" xfId="0" applyFont="1" applyFill="1" applyBorder="1" applyAlignment="1">
      <alignment horizontal="left" vertical="top" wrapText="1"/>
    </xf>
    <xf numFmtId="0" fontId="13" fillId="22" borderId="93" xfId="0" applyFont="1" applyFill="1" applyBorder="1" applyAlignment="1">
      <alignment horizontal="left" vertical="center" wrapText="1"/>
    </xf>
    <xf numFmtId="0" fontId="13" fillId="22" borderId="94" xfId="0" applyFont="1" applyFill="1" applyBorder="1" applyAlignment="1">
      <alignment horizontal="left" vertical="center" wrapText="1"/>
    </xf>
    <xf numFmtId="0" fontId="13" fillId="22" borderId="83" xfId="0" applyFont="1" applyFill="1" applyBorder="1" applyAlignment="1">
      <alignment horizontal="left" vertical="center" wrapText="1"/>
    </xf>
    <xf numFmtId="0" fontId="0" fillId="22" borderId="93" xfId="0" applyFill="1" applyBorder="1" applyAlignment="1">
      <alignment horizontal="center" vertical="center" wrapText="1"/>
    </xf>
    <xf numFmtId="0" fontId="0" fillId="22" borderId="94" xfId="0" applyFill="1" applyBorder="1" applyAlignment="1">
      <alignment horizontal="center" vertical="center" wrapText="1"/>
    </xf>
    <xf numFmtId="0" fontId="0" fillId="22" borderId="83" xfId="0" applyFill="1" applyBorder="1" applyAlignment="1">
      <alignment horizontal="center" vertical="center" wrapText="1"/>
    </xf>
    <xf numFmtId="0" fontId="13" fillId="22" borderId="85" xfId="0" applyFont="1" applyFill="1" applyBorder="1" applyAlignment="1">
      <alignment horizontal="center" vertical="center" wrapText="1"/>
    </xf>
    <xf numFmtId="0" fontId="13" fillId="22" borderId="95" xfId="0" applyFont="1" applyFill="1" applyBorder="1" applyAlignment="1">
      <alignment horizontal="center" vertical="center" wrapText="1"/>
    </xf>
    <xf numFmtId="0" fontId="13" fillId="22" borderId="90" xfId="0" applyFont="1" applyFill="1" applyBorder="1" applyAlignment="1">
      <alignment horizontal="center" vertical="center" wrapText="1"/>
    </xf>
    <xf numFmtId="0" fontId="13" fillId="22" borderId="84" xfId="0" applyFont="1" applyFill="1" applyBorder="1" applyAlignment="1">
      <alignment horizontal="center" vertical="center" wrapText="1"/>
    </xf>
    <xf numFmtId="0" fontId="13" fillId="22" borderId="0" xfId="0" applyFont="1" applyFill="1" applyBorder="1" applyAlignment="1">
      <alignment horizontal="center" vertical="center" wrapText="1"/>
    </xf>
    <xf numFmtId="0" fontId="13" fillId="22" borderId="91" xfId="0" applyFont="1" applyFill="1" applyBorder="1" applyAlignment="1">
      <alignment horizontal="center" vertical="center" wrapText="1"/>
    </xf>
    <xf numFmtId="0" fontId="13" fillId="22" borderId="86" xfId="0" applyFont="1" applyFill="1" applyBorder="1" applyAlignment="1">
      <alignment horizontal="center" vertical="center" wrapText="1"/>
    </xf>
    <xf numFmtId="0" fontId="13" fillId="22" borderId="96" xfId="0" applyFont="1" applyFill="1" applyBorder="1" applyAlignment="1">
      <alignment horizontal="center" vertical="center" wrapText="1"/>
    </xf>
    <xf numFmtId="0" fontId="13" fillId="22" borderId="92" xfId="0" applyFont="1" applyFill="1" applyBorder="1" applyAlignment="1">
      <alignment horizontal="center" vertical="center" wrapText="1"/>
    </xf>
    <xf numFmtId="0" fontId="0" fillId="22" borderId="85" xfId="0" applyFill="1" applyBorder="1" applyAlignment="1">
      <alignment horizontal="center" vertical="center" wrapText="1"/>
    </xf>
    <xf numFmtId="0" fontId="0" fillId="22" borderId="95" xfId="0" applyFill="1" applyBorder="1" applyAlignment="1">
      <alignment horizontal="center" vertical="center" wrapText="1"/>
    </xf>
    <xf numFmtId="0" fontId="0" fillId="22" borderId="90" xfId="0" applyFill="1" applyBorder="1" applyAlignment="1">
      <alignment horizontal="center" vertical="center" wrapText="1"/>
    </xf>
    <xf numFmtId="0" fontId="0" fillId="22" borderId="84" xfId="0" applyFill="1" applyBorder="1" applyAlignment="1">
      <alignment horizontal="center" vertical="center" wrapText="1"/>
    </xf>
    <xf numFmtId="0" fontId="0" fillId="22" borderId="0" xfId="0" applyFill="1" applyBorder="1" applyAlignment="1">
      <alignment horizontal="center" vertical="center" wrapText="1"/>
    </xf>
    <xf numFmtId="0" fontId="0" fillId="22" borderId="91" xfId="0" applyFill="1" applyBorder="1" applyAlignment="1">
      <alignment horizontal="center" vertical="center" wrapText="1"/>
    </xf>
    <xf numFmtId="0" fontId="0" fillId="22" borderId="86" xfId="0" applyFill="1" applyBorder="1" applyAlignment="1">
      <alignment horizontal="center" vertical="center" wrapText="1"/>
    </xf>
    <xf numFmtId="0" fontId="0" fillId="22" borderId="96" xfId="0" applyFill="1" applyBorder="1" applyAlignment="1">
      <alignment horizontal="center" vertical="center" wrapText="1"/>
    </xf>
    <xf numFmtId="0" fontId="0" fillId="22" borderId="92" xfId="0" applyFill="1" applyBorder="1" applyAlignment="1">
      <alignment horizontal="center" vertical="center" wrapText="1"/>
    </xf>
    <xf numFmtId="0" fontId="14" fillId="22" borderId="93" xfId="0" applyFont="1" applyFill="1" applyBorder="1" applyAlignment="1">
      <alignment horizontal="center" vertical="top" wrapText="1"/>
    </xf>
    <xf numFmtId="0" fontId="14" fillId="22" borderId="94" xfId="0" applyFont="1" applyFill="1" applyBorder="1" applyAlignment="1">
      <alignment horizontal="center" vertical="top" wrapText="1"/>
    </xf>
    <xf numFmtId="0" fontId="14" fillId="22" borderId="83" xfId="0" applyFont="1" applyFill="1" applyBorder="1" applyAlignment="1">
      <alignment horizontal="center" vertical="top" wrapText="1"/>
    </xf>
    <xf numFmtId="1" fontId="121" fillId="22" borderId="93" xfId="0" applyNumberFormat="1" applyFont="1" applyFill="1" applyBorder="1" applyAlignment="1">
      <alignment horizontal="right" vertical="top" indent="2" shrinkToFit="1"/>
    </xf>
    <xf numFmtId="1" fontId="121" fillId="22" borderId="94" xfId="0" applyNumberFormat="1" applyFont="1" applyFill="1" applyBorder="1" applyAlignment="1">
      <alignment horizontal="right" vertical="top" indent="2" shrinkToFit="1"/>
    </xf>
    <xf numFmtId="1" fontId="121" fillId="22" borderId="83" xfId="0" applyNumberFormat="1" applyFont="1" applyFill="1" applyBorder="1" applyAlignment="1">
      <alignment horizontal="right" vertical="top" indent="2" shrinkToFit="1"/>
    </xf>
    <xf numFmtId="1" fontId="121" fillId="22" borderId="93" xfId="0" applyNumberFormat="1" applyFont="1" applyFill="1" applyBorder="1" applyAlignment="1">
      <alignment horizontal="center" vertical="top" shrinkToFit="1"/>
    </xf>
    <xf numFmtId="1" fontId="121" fillId="22" borderId="94" xfId="0" applyNumberFormat="1" applyFont="1" applyFill="1" applyBorder="1" applyAlignment="1">
      <alignment horizontal="center" vertical="top" shrinkToFit="1"/>
    </xf>
    <xf numFmtId="1" fontId="121" fillId="22" borderId="83" xfId="0" applyNumberFormat="1" applyFont="1" applyFill="1" applyBorder="1" applyAlignment="1">
      <alignment horizontal="center" vertical="top" shrinkToFit="1"/>
    </xf>
    <xf numFmtId="0" fontId="14" fillId="22" borderId="93" xfId="0" applyFont="1" applyFill="1" applyBorder="1" applyAlignment="1">
      <alignment horizontal="left" vertical="top" wrapText="1" indent="1"/>
    </xf>
    <xf numFmtId="0" fontId="14" fillId="22" borderId="94" xfId="0" applyFont="1" applyFill="1" applyBorder="1" applyAlignment="1">
      <alignment horizontal="left" vertical="top" wrapText="1" indent="1"/>
    </xf>
    <xf numFmtId="0" fontId="14" fillId="22" borderId="83" xfId="0" applyFont="1" applyFill="1" applyBorder="1" applyAlignment="1">
      <alignment horizontal="left" vertical="top" wrapText="1" indent="1"/>
    </xf>
    <xf numFmtId="0" fontId="14" fillId="22" borderId="93" xfId="0" applyFont="1" applyFill="1" applyBorder="1" applyAlignment="1">
      <alignment horizontal="center" wrapText="1"/>
    </xf>
    <xf numFmtId="0" fontId="14" fillId="22" borderId="94" xfId="0" applyFont="1" applyFill="1" applyBorder="1" applyAlignment="1">
      <alignment horizontal="center" wrapText="1"/>
    </xf>
    <xf numFmtId="0" fontId="14" fillId="22" borderId="83" xfId="0" applyFont="1" applyFill="1" applyBorder="1" applyAlignment="1">
      <alignment horizontal="center" wrapText="1"/>
    </xf>
    <xf numFmtId="0" fontId="14" fillId="22" borderId="93" xfId="0" applyFont="1" applyFill="1" applyBorder="1" applyAlignment="1">
      <alignment horizontal="right" vertical="top" wrapText="1" indent="1"/>
    </xf>
    <xf numFmtId="0" fontId="14" fillId="22" borderId="94" xfId="0" applyFont="1" applyFill="1" applyBorder="1" applyAlignment="1">
      <alignment horizontal="right" vertical="top" wrapText="1" indent="1"/>
    </xf>
    <xf numFmtId="0" fontId="14" fillId="22" borderId="83" xfId="0" applyFont="1" applyFill="1" applyBorder="1" applyAlignment="1">
      <alignment horizontal="right" vertical="top" wrapText="1" indent="1"/>
    </xf>
    <xf numFmtId="0" fontId="13" fillId="22" borderId="93" xfId="0" applyFont="1" applyFill="1" applyBorder="1" applyAlignment="1">
      <alignment horizontal="center" vertical="center" wrapText="1"/>
    </xf>
    <xf numFmtId="0" fontId="13" fillId="22" borderId="83" xfId="0" applyFont="1" applyFill="1" applyBorder="1" applyAlignment="1">
      <alignment horizontal="center" vertical="center" wrapText="1"/>
    </xf>
    <xf numFmtId="1" fontId="121" fillId="22" borderId="93" xfId="0" applyNumberFormat="1" applyFont="1" applyFill="1" applyBorder="1" applyAlignment="1">
      <alignment horizontal="left" vertical="top" indent="1" shrinkToFit="1"/>
    </xf>
    <xf numFmtId="1" fontId="121" fillId="22" borderId="94" xfId="0" applyNumberFormat="1" applyFont="1" applyFill="1" applyBorder="1" applyAlignment="1">
      <alignment horizontal="left" vertical="top" indent="1" shrinkToFit="1"/>
    </xf>
    <xf numFmtId="1" fontId="121" fillId="22" borderId="83" xfId="0" applyNumberFormat="1" applyFont="1" applyFill="1" applyBorder="1" applyAlignment="1">
      <alignment horizontal="left" vertical="top" indent="1" shrinkToFit="1"/>
    </xf>
    <xf numFmtId="0" fontId="7" fillId="23" borderId="93" xfId="0" applyFont="1" applyFill="1" applyBorder="1" applyAlignment="1">
      <alignment horizontal="center" vertical="top" wrapText="1"/>
    </xf>
    <xf numFmtId="0" fontId="7" fillId="23" borderId="94" xfId="0" applyFont="1" applyFill="1" applyBorder="1" applyAlignment="1">
      <alignment horizontal="center" vertical="top" wrapText="1"/>
    </xf>
    <xf numFmtId="0" fontId="7" fillId="23" borderId="83" xfId="0" applyFont="1" applyFill="1" applyBorder="1" applyAlignment="1">
      <alignment horizontal="center" vertical="top" wrapText="1"/>
    </xf>
    <xf numFmtId="1" fontId="121" fillId="22" borderId="93" xfId="0" applyNumberFormat="1" applyFont="1" applyFill="1" applyBorder="1" applyAlignment="1">
      <alignment horizontal="right" vertical="top" indent="1" shrinkToFit="1"/>
    </xf>
    <xf numFmtId="1" fontId="121" fillId="22" borderId="94" xfId="0" applyNumberFormat="1" applyFont="1" applyFill="1" applyBorder="1" applyAlignment="1">
      <alignment horizontal="right" vertical="top" indent="1" shrinkToFit="1"/>
    </xf>
    <xf numFmtId="1" fontId="121" fillId="22" borderId="83" xfId="0" applyNumberFormat="1" applyFont="1" applyFill="1" applyBorder="1" applyAlignment="1">
      <alignment horizontal="right" vertical="top" indent="1" shrinkToFit="1"/>
    </xf>
    <xf numFmtId="1" fontId="122" fillId="0" borderId="93" xfId="0" applyNumberFormat="1" applyFont="1" applyFill="1" applyBorder="1" applyAlignment="1">
      <alignment horizontal="center" vertical="top" shrinkToFit="1"/>
    </xf>
    <xf numFmtId="1" fontId="122" fillId="0" borderId="83" xfId="0" applyNumberFormat="1" applyFont="1" applyFill="1" applyBorder="1" applyAlignment="1">
      <alignment horizontal="center" vertical="top" shrinkToFit="1"/>
    </xf>
    <xf numFmtId="0" fontId="9" fillId="0" borderId="93" xfId="0" applyFont="1" applyFill="1" applyBorder="1" applyAlignment="1">
      <alignment horizontal="left" vertical="top" wrapText="1"/>
    </xf>
    <xf numFmtId="0" fontId="9" fillId="0" borderId="94" xfId="0" applyFont="1" applyFill="1" applyBorder="1" applyAlignment="1">
      <alignment horizontal="left" vertical="top" wrapText="1"/>
    </xf>
    <xf numFmtId="0" fontId="9" fillId="0" borderId="83" xfId="0" applyFont="1" applyFill="1" applyBorder="1" applyAlignment="1">
      <alignment horizontal="left" vertical="top" wrapText="1"/>
    </xf>
    <xf numFmtId="0" fontId="9" fillId="0" borderId="93" xfId="0" applyFont="1" applyFill="1" applyBorder="1" applyAlignment="1">
      <alignment horizontal="center" vertical="top" wrapText="1"/>
    </xf>
    <xf numFmtId="0" fontId="9" fillId="0" borderId="94" xfId="0" applyFont="1" applyFill="1" applyBorder="1" applyAlignment="1">
      <alignment horizontal="center" vertical="top" wrapText="1"/>
    </xf>
    <xf numFmtId="0" fontId="9" fillId="0" borderId="83" xfId="0" applyFont="1" applyFill="1" applyBorder="1" applyAlignment="1">
      <alignment horizontal="center" vertical="top" wrapText="1"/>
    </xf>
    <xf numFmtId="1" fontId="123" fillId="0" borderId="93" xfId="0" applyNumberFormat="1" applyFont="1" applyFill="1" applyBorder="1" applyAlignment="1">
      <alignment horizontal="right" vertical="top" indent="1" shrinkToFit="1"/>
    </xf>
    <xf numFmtId="1" fontId="123" fillId="0" borderId="94" xfId="0" applyNumberFormat="1" applyFont="1" applyFill="1" applyBorder="1" applyAlignment="1">
      <alignment horizontal="right" vertical="top" indent="1" shrinkToFit="1"/>
    </xf>
    <xf numFmtId="1" fontId="123" fillId="0" borderId="83" xfId="0" applyNumberFormat="1" applyFont="1" applyFill="1" applyBorder="1" applyAlignment="1">
      <alignment horizontal="right" vertical="top" indent="1" shrinkToFit="1"/>
    </xf>
    <xf numFmtId="1" fontId="123" fillId="0" borderId="93" xfId="0" applyNumberFormat="1" applyFont="1" applyFill="1" applyBorder="1" applyAlignment="1">
      <alignment horizontal="center" vertical="top" shrinkToFit="1"/>
    </xf>
    <xf numFmtId="1" fontId="123" fillId="0" borderId="94" xfId="0" applyNumberFormat="1" applyFont="1" applyFill="1" applyBorder="1" applyAlignment="1">
      <alignment horizontal="center" vertical="top" shrinkToFit="1"/>
    </xf>
    <xf numFmtId="1" fontId="123" fillId="0" borderId="83" xfId="0" applyNumberFormat="1" applyFont="1" applyFill="1" applyBorder="1" applyAlignment="1">
      <alignment horizontal="center" vertical="top" shrinkToFit="1"/>
    </xf>
    <xf numFmtId="1" fontId="123" fillId="0" borderId="93" xfId="0" applyNumberFormat="1" applyFont="1" applyFill="1" applyBorder="1" applyAlignment="1">
      <alignment horizontal="left" vertical="top" indent="1" shrinkToFit="1"/>
    </xf>
    <xf numFmtId="1" fontId="123" fillId="0" borderId="94" xfId="0" applyNumberFormat="1" applyFont="1" applyFill="1" applyBorder="1" applyAlignment="1">
      <alignment horizontal="left" vertical="top" indent="1" shrinkToFit="1"/>
    </xf>
    <xf numFmtId="1" fontId="123" fillId="0" borderId="83" xfId="0" applyNumberFormat="1" applyFont="1" applyFill="1" applyBorder="1" applyAlignment="1">
      <alignment horizontal="left" vertical="top" indent="1" shrinkToFit="1"/>
    </xf>
    <xf numFmtId="0" fontId="9" fillId="0" borderId="93" xfId="0" applyFont="1" applyFill="1" applyBorder="1" applyAlignment="1">
      <alignment horizontal="right" vertical="top" wrapText="1" indent="1"/>
    </xf>
    <xf numFmtId="0" fontId="9" fillId="0" borderId="94" xfId="0" applyFont="1" applyFill="1" applyBorder="1" applyAlignment="1">
      <alignment horizontal="right" vertical="top" wrapText="1" indent="1"/>
    </xf>
    <xf numFmtId="0" fontId="9" fillId="0" borderId="83" xfId="0" applyFont="1" applyFill="1" applyBorder="1" applyAlignment="1">
      <alignment horizontal="right" vertical="top" wrapText="1" indent="1"/>
    </xf>
    <xf numFmtId="0" fontId="9" fillId="0" borderId="93" xfId="0" applyFont="1" applyFill="1" applyBorder="1" applyAlignment="1">
      <alignment horizontal="left" vertical="top" wrapText="1" indent="1"/>
    </xf>
    <xf numFmtId="0" fontId="9" fillId="0" borderId="94" xfId="0" applyFont="1" applyFill="1" applyBorder="1" applyAlignment="1">
      <alignment horizontal="left" vertical="top" wrapText="1" indent="1"/>
    </xf>
    <xf numFmtId="0" fontId="9" fillId="0" borderId="83" xfId="0" applyFont="1" applyFill="1" applyBorder="1" applyAlignment="1">
      <alignment horizontal="left" vertical="top" wrapText="1" indent="1"/>
    </xf>
    <xf numFmtId="0" fontId="9" fillId="0" borderId="93" xfId="0" applyFont="1" applyFill="1" applyBorder="1" applyAlignment="1">
      <alignment horizontal="right" vertical="top" wrapText="1" indent="2"/>
    </xf>
    <xf numFmtId="0" fontId="9" fillId="0" borderId="94" xfId="0" applyFont="1" applyFill="1" applyBorder="1" applyAlignment="1">
      <alignment horizontal="right" vertical="top" wrapText="1" indent="2"/>
    </xf>
    <xf numFmtId="0" fontId="9" fillId="0" borderId="83" xfId="0" applyFont="1" applyFill="1" applyBorder="1" applyAlignment="1">
      <alignment horizontal="right" vertical="top" wrapText="1" indent="2"/>
    </xf>
    <xf numFmtId="0" fontId="6" fillId="0" borderId="0" xfId="0" applyFont="1" applyFill="1" applyBorder="1" applyAlignment="1">
      <alignment horizontal="center" vertical="center"/>
    </xf>
    <xf numFmtId="0" fontId="7" fillId="23" borderId="93" xfId="0" applyFont="1" applyFill="1" applyBorder="1" applyAlignment="1">
      <alignment horizontal="left" vertical="top" wrapText="1" indent="15"/>
    </xf>
    <xf numFmtId="0" fontId="7" fillId="23" borderId="94" xfId="0" applyFont="1" applyFill="1" applyBorder="1" applyAlignment="1">
      <alignment horizontal="left" vertical="top" wrapText="1" indent="15"/>
    </xf>
    <xf numFmtId="0" fontId="7" fillId="23" borderId="83" xfId="0" applyFont="1" applyFill="1" applyBorder="1" applyAlignment="1">
      <alignment horizontal="left" vertical="top" wrapText="1" indent="15"/>
    </xf>
    <xf numFmtId="0" fontId="8" fillId="24" borderId="83" xfId="0" applyFont="1" applyFill="1" applyBorder="1" applyAlignment="1">
      <alignment horizontal="left" vertical="top" wrapText="1" indent="15"/>
    </xf>
    <xf numFmtId="0" fontId="0" fillId="24" borderId="93" xfId="0" applyFill="1" applyBorder="1" applyAlignment="1">
      <alignment horizontal="left" vertical="center" wrapText="1"/>
    </xf>
    <xf numFmtId="0" fontId="0" fillId="24" borderId="94" xfId="0" applyFill="1" applyBorder="1" applyAlignment="1">
      <alignment horizontal="left" vertical="center" wrapText="1"/>
    </xf>
    <xf numFmtId="0" fontId="0" fillId="24" borderId="83" xfId="0" applyFill="1" applyBorder="1" applyAlignment="1">
      <alignment horizontal="left" vertical="center" wrapText="1"/>
    </xf>
    <xf numFmtId="0" fontId="8" fillId="24" borderId="93" xfId="0" applyFont="1" applyFill="1" applyBorder="1" applyAlignment="1">
      <alignment horizontal="center" vertical="top" wrapText="1"/>
    </xf>
    <xf numFmtId="0" fontId="8" fillId="24" borderId="94" xfId="0" applyFont="1" applyFill="1" applyBorder="1" applyAlignment="1">
      <alignment horizontal="center" vertical="top" wrapText="1"/>
    </xf>
    <xf numFmtId="0" fontId="8" fillId="24" borderId="83" xfId="0" applyFont="1" applyFill="1" applyBorder="1" applyAlignment="1">
      <alignment horizontal="center" vertical="top" wrapText="1"/>
    </xf>
    <xf numFmtId="0" fontId="0" fillId="24" borderId="85" xfId="0" applyFill="1" applyBorder="1" applyAlignment="1">
      <alignment horizontal="left" vertical="center" wrapText="1"/>
    </xf>
    <xf numFmtId="0" fontId="0" fillId="24" borderId="95" xfId="0" applyFill="1" applyBorder="1" applyAlignment="1">
      <alignment horizontal="left" vertical="center" wrapText="1"/>
    </xf>
    <xf numFmtId="0" fontId="0" fillId="24" borderId="90" xfId="0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9" fillId="0" borderId="85" xfId="0" applyFont="1" applyFill="1" applyBorder="1" applyAlignment="1">
      <alignment horizontal="center" vertical="center" wrapText="1"/>
    </xf>
    <xf numFmtId="0" fontId="0" fillId="0" borderId="95" xfId="0" applyFill="1" applyBorder="1" applyAlignment="1">
      <alignment horizontal="center" vertical="center" wrapText="1"/>
    </xf>
    <xf numFmtId="0" fontId="0" fillId="0" borderId="90" xfId="0" applyFill="1" applyBorder="1" applyAlignment="1">
      <alignment horizontal="center" vertical="center" wrapText="1"/>
    </xf>
    <xf numFmtId="0" fontId="0" fillId="0" borderId="84" xfId="0" applyFill="1" applyBorder="1" applyAlignment="1">
      <alignment horizontal="center" vertical="center" wrapText="1"/>
    </xf>
    <xf numFmtId="0" fontId="0" fillId="0" borderId="91" xfId="0" applyFill="1" applyBorder="1" applyAlignment="1">
      <alignment horizontal="center" vertical="center" wrapText="1"/>
    </xf>
    <xf numFmtId="0" fontId="0" fillId="0" borderId="86" xfId="0" applyFill="1" applyBorder="1" applyAlignment="1">
      <alignment horizontal="center" vertical="center" wrapText="1"/>
    </xf>
    <xf numFmtId="0" fontId="0" fillId="0" borderId="96" xfId="0" applyFill="1" applyBorder="1" applyAlignment="1">
      <alignment horizontal="center" vertical="center" wrapText="1"/>
    </xf>
    <xf numFmtId="0" fontId="0" fillId="0" borderId="92" xfId="0" applyFill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_Лист1" xfId="2"/>
    <cellStyle name="Обычный_Лист1_1" xfId="3"/>
    <cellStyle name="Стиль 1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FD6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1.emf"/><Relationship Id="rId1" Type="http://schemas.openxmlformats.org/officeDocument/2006/relationships/image" Target="../media/image22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2" Type="http://schemas.openxmlformats.org/officeDocument/2006/relationships/image" Target="../media/image21.emf"/><Relationship Id="rId1" Type="http://schemas.openxmlformats.org/officeDocument/2006/relationships/image" Target="../media/image23.pn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0" Type="http://schemas.openxmlformats.org/officeDocument/2006/relationships/image" Target="../media/image31.jpeg"/><Relationship Id="rId4" Type="http://schemas.openxmlformats.org/officeDocument/2006/relationships/image" Target="../media/image25.jpeg"/><Relationship Id="rId9" Type="http://schemas.openxmlformats.org/officeDocument/2006/relationships/image" Target="../media/image30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jpeg"/><Relationship Id="rId3" Type="http://schemas.openxmlformats.org/officeDocument/2006/relationships/image" Target="../media/image34.jpeg"/><Relationship Id="rId7" Type="http://schemas.openxmlformats.org/officeDocument/2006/relationships/image" Target="../media/image38.jpeg"/><Relationship Id="rId2" Type="http://schemas.openxmlformats.org/officeDocument/2006/relationships/image" Target="../media/image21.emf"/><Relationship Id="rId1" Type="http://schemas.openxmlformats.org/officeDocument/2006/relationships/image" Target="../media/image33.png"/><Relationship Id="rId6" Type="http://schemas.openxmlformats.org/officeDocument/2006/relationships/image" Target="../media/image37.jpeg"/><Relationship Id="rId5" Type="http://schemas.openxmlformats.org/officeDocument/2006/relationships/image" Target="../media/image36.jpeg"/><Relationship Id="rId4" Type="http://schemas.openxmlformats.org/officeDocument/2006/relationships/image" Target="../media/image35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39.png"/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jpeg"/><Relationship Id="rId1" Type="http://schemas.openxmlformats.org/officeDocument/2006/relationships/image" Target="../media/image4.emf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jpeg"/><Relationship Id="rId1" Type="http://schemas.openxmlformats.org/officeDocument/2006/relationships/image" Target="../media/image4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jpeg"/><Relationship Id="rId1" Type="http://schemas.openxmlformats.org/officeDocument/2006/relationships/image" Target="../media/image4.emf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jpeg"/><Relationship Id="rId3" Type="http://schemas.openxmlformats.org/officeDocument/2006/relationships/image" Target="../media/image9.jpeg"/><Relationship Id="rId7" Type="http://schemas.openxmlformats.org/officeDocument/2006/relationships/image" Target="../media/image13.jpe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12.jpeg"/><Relationship Id="rId11" Type="http://schemas.openxmlformats.org/officeDocument/2006/relationships/image" Target="../media/image17.jpeg"/><Relationship Id="rId5" Type="http://schemas.openxmlformats.org/officeDocument/2006/relationships/image" Target="../media/image11.jpeg"/><Relationship Id="rId10" Type="http://schemas.openxmlformats.org/officeDocument/2006/relationships/image" Target="../media/image16.png"/><Relationship Id="rId4" Type="http://schemas.openxmlformats.org/officeDocument/2006/relationships/image" Target="../media/image10.jpeg"/><Relationship Id="rId9" Type="http://schemas.openxmlformats.org/officeDocument/2006/relationships/image" Target="../media/image1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1.emf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885825</xdr:colOff>
      <xdr:row>4</xdr:row>
      <xdr:rowOff>219075</xdr:rowOff>
    </xdr:to>
    <xdr:pic>
      <xdr:nvPicPr>
        <xdr:cNvPr id="1836050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8858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1028700</xdr:colOff>
      <xdr:row>0</xdr:row>
      <xdr:rowOff>76200</xdr:rowOff>
    </xdr:from>
    <xdr:to>
      <xdr:col>3</xdr:col>
      <xdr:colOff>485775</xdr:colOff>
      <xdr:row>4</xdr:row>
      <xdr:rowOff>180975</xdr:rowOff>
    </xdr:to>
    <xdr:pic>
      <xdr:nvPicPr>
        <xdr:cNvPr id="183605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76200"/>
          <a:ext cx="446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466725</xdr:colOff>
      <xdr:row>0</xdr:row>
      <xdr:rowOff>0</xdr:rowOff>
    </xdr:from>
    <xdr:to>
      <xdr:col>8</xdr:col>
      <xdr:colOff>857250</xdr:colOff>
      <xdr:row>9</xdr:row>
      <xdr:rowOff>66675</xdr:rowOff>
    </xdr:to>
    <xdr:pic>
      <xdr:nvPicPr>
        <xdr:cNvPr id="183605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0"/>
          <a:ext cx="13906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1304925</xdr:colOff>
      <xdr:row>4</xdr:row>
      <xdr:rowOff>28575</xdr:rowOff>
    </xdr:to>
    <xdr:pic>
      <xdr:nvPicPr>
        <xdr:cNvPr id="181694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11906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342900</xdr:colOff>
      <xdr:row>0</xdr:row>
      <xdr:rowOff>0</xdr:rowOff>
    </xdr:from>
    <xdr:to>
      <xdr:col>15</xdr:col>
      <xdr:colOff>133350</xdr:colOff>
      <xdr:row>4</xdr:row>
      <xdr:rowOff>95250</xdr:rowOff>
    </xdr:to>
    <xdr:pic>
      <xdr:nvPicPr>
        <xdr:cNvPr id="1816941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800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171450</xdr:rowOff>
    </xdr:from>
    <xdr:to>
      <xdr:col>1</xdr:col>
      <xdr:colOff>533400</xdr:colOff>
      <xdr:row>0</xdr:row>
      <xdr:rowOff>704850</xdr:rowOff>
    </xdr:to>
    <xdr:pic>
      <xdr:nvPicPr>
        <xdr:cNvPr id="1832994" name="image9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71450"/>
          <a:ext cx="609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0</xdr:row>
      <xdr:rowOff>114300</xdr:rowOff>
    </xdr:from>
    <xdr:to>
      <xdr:col>4</xdr:col>
      <xdr:colOff>47625</xdr:colOff>
      <xdr:row>0</xdr:row>
      <xdr:rowOff>790575</xdr:rowOff>
    </xdr:to>
    <xdr:pic>
      <xdr:nvPicPr>
        <xdr:cNvPr id="1832995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14300"/>
          <a:ext cx="40576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7</xdr:col>
      <xdr:colOff>695325</xdr:colOff>
      <xdr:row>1</xdr:row>
      <xdr:rowOff>142875</xdr:rowOff>
    </xdr:to>
    <xdr:pic>
      <xdr:nvPicPr>
        <xdr:cNvPr id="18329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952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1</xdr:col>
      <xdr:colOff>828675</xdr:colOff>
      <xdr:row>0</xdr:row>
      <xdr:rowOff>819150</xdr:rowOff>
    </xdr:to>
    <xdr:pic>
      <xdr:nvPicPr>
        <xdr:cNvPr id="1834188" name="image9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8001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1152525</xdr:colOff>
      <xdr:row>0</xdr:row>
      <xdr:rowOff>114300</xdr:rowOff>
    </xdr:from>
    <xdr:to>
      <xdr:col>4</xdr:col>
      <xdr:colOff>552450</xdr:colOff>
      <xdr:row>0</xdr:row>
      <xdr:rowOff>847725</xdr:rowOff>
    </xdr:to>
    <xdr:pic>
      <xdr:nvPicPr>
        <xdr:cNvPr id="1834189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14300"/>
          <a:ext cx="44672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142875</xdr:rowOff>
    </xdr:to>
    <xdr:sp macro="" textlink="">
      <xdr:nvSpPr>
        <xdr:cNvPr id="1834190" name="AutoShape 1025" descr="Заглушка внутренняя для профильной трубы 100x100 мм.: продажа заглушек для профильной  трубы"/>
        <xdr:cNvSpPr>
          <a:spLocks noChangeAspect="1" noChangeArrowheads="1"/>
        </xdr:cNvSpPr>
      </xdr:nvSpPr>
      <xdr:spPr bwMode="auto">
        <a:xfrm>
          <a:off x="3067050" y="76295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38</xdr:row>
      <xdr:rowOff>142875</xdr:rowOff>
    </xdr:to>
    <xdr:sp macro="" textlink="">
      <xdr:nvSpPr>
        <xdr:cNvPr id="1834191" name="AutoShape 1026" descr="Заглушка внутренняя для профильной трубы 100x100 мм.: продажа заглушек для профильной  трубы"/>
        <xdr:cNvSpPr>
          <a:spLocks noChangeAspect="1" noChangeArrowheads="1"/>
        </xdr:cNvSpPr>
      </xdr:nvSpPr>
      <xdr:spPr bwMode="auto">
        <a:xfrm>
          <a:off x="3067050" y="76295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323850</xdr:colOff>
      <xdr:row>34</xdr:row>
      <xdr:rowOff>9525</xdr:rowOff>
    </xdr:from>
    <xdr:to>
      <xdr:col>2</xdr:col>
      <xdr:colOff>1095375</xdr:colOff>
      <xdr:row>37</xdr:row>
      <xdr:rowOff>119403</xdr:rowOff>
    </xdr:to>
    <xdr:pic>
      <xdr:nvPicPr>
        <xdr:cNvPr id="1834192" name="Рисунок 8" descr=" Вид 1.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6400800"/>
          <a:ext cx="771525" cy="59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21</xdr:row>
      <xdr:rowOff>95250</xdr:rowOff>
    </xdr:from>
    <xdr:to>
      <xdr:col>2</xdr:col>
      <xdr:colOff>1009650</xdr:colOff>
      <xdr:row>23</xdr:row>
      <xdr:rowOff>76200</xdr:rowOff>
    </xdr:to>
    <xdr:sp macro="" textlink="">
      <xdr:nvSpPr>
        <xdr:cNvPr id="1834193" name="AutoShape 1035" descr="Заглушка пластиковая для профильной трубы 100х50мм. (20 шт.) - купить по  выгодной цене в интернет-магазине OZON"/>
        <xdr:cNvSpPr>
          <a:spLocks noChangeAspect="1" noChangeArrowheads="1"/>
        </xdr:cNvSpPr>
      </xdr:nvSpPr>
      <xdr:spPr bwMode="auto">
        <a:xfrm>
          <a:off x="3771900" y="3638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22</xdr:row>
      <xdr:rowOff>142875</xdr:rowOff>
    </xdr:from>
    <xdr:to>
      <xdr:col>2</xdr:col>
      <xdr:colOff>352425</xdr:colOff>
      <xdr:row>24</xdr:row>
      <xdr:rowOff>123825</xdr:rowOff>
    </xdr:to>
    <xdr:sp macro="" textlink="">
      <xdr:nvSpPr>
        <xdr:cNvPr id="1834194" name="AutoShape 1036" descr="Заглушка пластиковая для профильной трубы 100х50мм. (20 шт.) - купить по  выгодной цене в интернет-магазине OZON"/>
        <xdr:cNvSpPr>
          <a:spLocks noChangeAspect="1" noChangeArrowheads="1"/>
        </xdr:cNvSpPr>
      </xdr:nvSpPr>
      <xdr:spPr bwMode="auto">
        <a:xfrm>
          <a:off x="3114675" y="3905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304800</xdr:colOff>
      <xdr:row>22</xdr:row>
      <xdr:rowOff>142875</xdr:rowOff>
    </xdr:to>
    <xdr:sp macro="" textlink="">
      <xdr:nvSpPr>
        <xdr:cNvPr id="1834195" name="AutoShape 1037" descr="Заглушка пластиковая для профильной трубы 100х50мм. (20 шт.) - купить по  выгодной цене в интернет-магазине OZON"/>
        <xdr:cNvSpPr>
          <a:spLocks noChangeAspect="1" noChangeArrowheads="1"/>
        </xdr:cNvSpPr>
      </xdr:nvSpPr>
      <xdr:spPr bwMode="auto">
        <a:xfrm>
          <a:off x="3067050" y="3543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304800</xdr:colOff>
      <xdr:row>22</xdr:row>
      <xdr:rowOff>133350</xdr:rowOff>
    </xdr:from>
    <xdr:to>
      <xdr:col>2</xdr:col>
      <xdr:colOff>1209675</xdr:colOff>
      <xdr:row>27</xdr:row>
      <xdr:rowOff>133350</xdr:rowOff>
    </xdr:to>
    <xdr:pic>
      <xdr:nvPicPr>
        <xdr:cNvPr id="1834196" name="Рисунок 12" descr=" Вид 1.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5429250"/>
          <a:ext cx="904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30</xdr:row>
      <xdr:rowOff>9525</xdr:rowOff>
    </xdr:from>
    <xdr:to>
      <xdr:col>2</xdr:col>
      <xdr:colOff>1104900</xdr:colOff>
      <xdr:row>33</xdr:row>
      <xdr:rowOff>142875</xdr:rowOff>
    </xdr:to>
    <xdr:pic>
      <xdr:nvPicPr>
        <xdr:cNvPr id="1834198" name="Рисунок 16" descr=" Вид 2.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5753100"/>
          <a:ext cx="666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47</xdr:row>
      <xdr:rowOff>0</xdr:rowOff>
    </xdr:from>
    <xdr:to>
      <xdr:col>2</xdr:col>
      <xdr:colOff>1362075</xdr:colOff>
      <xdr:row>52</xdr:row>
      <xdr:rowOff>0</xdr:rowOff>
    </xdr:to>
    <xdr:pic>
      <xdr:nvPicPr>
        <xdr:cNvPr id="1834199" name="Рисунок 17" descr="Заглушка с шаром 100х100 мм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8201025"/>
          <a:ext cx="12001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314325</xdr:colOff>
      <xdr:row>54</xdr:row>
      <xdr:rowOff>38100</xdr:rowOff>
    </xdr:from>
    <xdr:to>
      <xdr:col>2</xdr:col>
      <xdr:colOff>1085850</xdr:colOff>
      <xdr:row>58</xdr:row>
      <xdr:rowOff>43764</xdr:rowOff>
    </xdr:to>
    <xdr:pic>
      <xdr:nvPicPr>
        <xdr:cNvPr id="1834200" name="Рисунок 18" descr="https://img02.flagma.ru/photo/zaglushka-dlya-profilnyh-trub-zaborov-i-8882693_zoom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9629775"/>
          <a:ext cx="771525" cy="653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304800</xdr:colOff>
      <xdr:row>54</xdr:row>
      <xdr:rowOff>133350</xdr:rowOff>
    </xdr:to>
    <xdr:sp macro="" textlink="">
      <xdr:nvSpPr>
        <xdr:cNvPr id="1834201" name="AutoShape 1076" descr="Пика кованая 9902ПК"/>
        <xdr:cNvSpPr>
          <a:spLocks noChangeAspect="1" noChangeArrowheads="1"/>
        </xdr:cNvSpPr>
      </xdr:nvSpPr>
      <xdr:spPr bwMode="auto">
        <a:xfrm>
          <a:off x="3067050" y="110966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60</xdr:row>
      <xdr:rowOff>9525</xdr:rowOff>
    </xdr:from>
    <xdr:to>
      <xdr:col>2</xdr:col>
      <xdr:colOff>1009067</xdr:colOff>
      <xdr:row>62</xdr:row>
      <xdr:rowOff>0</xdr:rowOff>
    </xdr:to>
    <xdr:pic>
      <xdr:nvPicPr>
        <xdr:cNvPr id="1834202" name="Рисунок 21" descr=".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0582275"/>
          <a:ext cx="570917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428625</xdr:colOff>
      <xdr:row>62</xdr:row>
      <xdr:rowOff>47625</xdr:rowOff>
    </xdr:from>
    <xdr:to>
      <xdr:col>2</xdr:col>
      <xdr:colOff>998706</xdr:colOff>
      <xdr:row>64</xdr:row>
      <xdr:rowOff>0</xdr:rowOff>
    </xdr:to>
    <xdr:pic>
      <xdr:nvPicPr>
        <xdr:cNvPr id="1834203" name="Рисунок 22" descr=".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0944225"/>
          <a:ext cx="570081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0</xdr:row>
      <xdr:rowOff>933450</xdr:rowOff>
    </xdr:from>
    <xdr:to>
      <xdr:col>4</xdr:col>
      <xdr:colOff>790575</xdr:colOff>
      <xdr:row>5</xdr:row>
      <xdr:rowOff>76200</xdr:rowOff>
    </xdr:to>
    <xdr:pic>
      <xdr:nvPicPr>
        <xdr:cNvPr id="183420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933450"/>
          <a:ext cx="742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242735</xdr:colOff>
      <xdr:row>13</xdr:row>
      <xdr:rowOff>76200</xdr:rowOff>
    </xdr:from>
    <xdr:to>
      <xdr:col>2</xdr:col>
      <xdr:colOff>1238251</xdr:colOff>
      <xdr:row>18</xdr:row>
      <xdr:rowOff>28575</xdr:rowOff>
    </xdr:to>
    <xdr:pic>
      <xdr:nvPicPr>
        <xdr:cNvPr id="1834205" name="Рисунок 15" descr="Заглушки квадратные купить в Тюмени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785" y="3400425"/>
          <a:ext cx="99551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704850</xdr:colOff>
      <xdr:row>22</xdr:row>
      <xdr:rowOff>95250</xdr:rowOff>
    </xdr:from>
    <xdr:ext cx="304800" cy="304800"/>
    <xdr:sp macro="" textlink="">
      <xdr:nvSpPr>
        <xdr:cNvPr id="20" name="AutoShape 1035" descr="Заглушка пластиковая для профильной трубы 100х50мм. (20 шт.) - купить по  выгодной цене в интернет-магазине OZON"/>
        <xdr:cNvSpPr>
          <a:spLocks noChangeAspect="1" noChangeArrowheads="1"/>
        </xdr:cNvSpPr>
      </xdr:nvSpPr>
      <xdr:spPr bwMode="auto">
        <a:xfrm>
          <a:off x="3771900" y="3638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04800"/>
    <xdr:sp macro="" textlink="">
      <xdr:nvSpPr>
        <xdr:cNvPr id="21" name="AutoShape 1037" descr="Заглушка пластиковая для профильной трубы 100х50мм. (20 шт.) - купить по  выгодной цене в интернет-магазине OZON"/>
        <xdr:cNvSpPr>
          <a:spLocks noChangeAspect="1" noChangeArrowheads="1"/>
        </xdr:cNvSpPr>
      </xdr:nvSpPr>
      <xdr:spPr bwMode="auto">
        <a:xfrm>
          <a:off x="3067050" y="35433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180975</xdr:rowOff>
    </xdr:from>
    <xdr:to>
      <xdr:col>1</xdr:col>
      <xdr:colOff>847725</xdr:colOff>
      <xdr:row>0</xdr:row>
      <xdr:rowOff>781050</xdr:rowOff>
    </xdr:to>
    <xdr:pic>
      <xdr:nvPicPr>
        <xdr:cNvPr id="1830388" name="image9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0975"/>
          <a:ext cx="781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1057275</xdr:colOff>
      <xdr:row>0</xdr:row>
      <xdr:rowOff>200025</xdr:rowOff>
    </xdr:from>
    <xdr:to>
      <xdr:col>4</xdr:col>
      <xdr:colOff>733425</xdr:colOff>
      <xdr:row>0</xdr:row>
      <xdr:rowOff>781050</xdr:rowOff>
    </xdr:to>
    <xdr:pic>
      <xdr:nvPicPr>
        <xdr:cNvPr id="1830389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00025"/>
          <a:ext cx="40576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23</xdr:row>
      <xdr:rowOff>9525</xdr:rowOff>
    </xdr:to>
    <xdr:sp macro="" textlink="">
      <xdr:nvSpPr>
        <xdr:cNvPr id="1830390" name="AutoShape 1025" descr="Заглушка внутренняя для профильной трубы 100x100 мм.: продажа заглушек для профильной  трубы"/>
        <xdr:cNvSpPr>
          <a:spLocks noChangeAspect="1" noChangeArrowheads="1"/>
        </xdr:cNvSpPr>
      </xdr:nvSpPr>
      <xdr:spPr bwMode="auto">
        <a:xfrm>
          <a:off x="2381250" y="4714875"/>
          <a:ext cx="304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23</xdr:row>
      <xdr:rowOff>9525</xdr:rowOff>
    </xdr:to>
    <xdr:sp macro="" textlink="">
      <xdr:nvSpPr>
        <xdr:cNvPr id="1830391" name="AutoShape 1026" descr="Заглушка внутренняя для профильной трубы 100x100 мм.: продажа заглушек для профильной  трубы"/>
        <xdr:cNvSpPr>
          <a:spLocks noChangeAspect="1" noChangeArrowheads="1"/>
        </xdr:cNvSpPr>
      </xdr:nvSpPr>
      <xdr:spPr bwMode="auto">
        <a:xfrm>
          <a:off x="2381250" y="4714875"/>
          <a:ext cx="304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76200</xdr:rowOff>
    </xdr:to>
    <xdr:sp macro="" textlink="">
      <xdr:nvSpPr>
        <xdr:cNvPr id="1830392" name="AutoShape 1035" descr="Заглушка пластиковая для профильной трубы 100х50мм. (20 шт.) - купить по  выгодной цене в интернет-магазине OZON"/>
        <xdr:cNvSpPr>
          <a:spLocks noChangeAspect="1" noChangeArrowheads="1"/>
        </xdr:cNvSpPr>
      </xdr:nvSpPr>
      <xdr:spPr bwMode="auto">
        <a:xfrm>
          <a:off x="2381250" y="243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76200</xdr:rowOff>
    </xdr:to>
    <xdr:sp macro="" textlink="">
      <xdr:nvSpPr>
        <xdr:cNvPr id="1830393" name="AutoShape 1036" descr="Заглушка пластиковая для профильной трубы 100х50мм. (20 шт.) - купить по  выгодной цене в интернет-магазине OZON"/>
        <xdr:cNvSpPr>
          <a:spLocks noChangeAspect="1" noChangeArrowheads="1"/>
        </xdr:cNvSpPr>
      </xdr:nvSpPr>
      <xdr:spPr bwMode="auto">
        <a:xfrm>
          <a:off x="2381250" y="243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76200</xdr:rowOff>
    </xdr:to>
    <xdr:sp macro="" textlink="">
      <xdr:nvSpPr>
        <xdr:cNvPr id="1830394" name="AutoShape 1037" descr="Заглушка пластиковая для профильной трубы 100х50мм. (20 шт.) - купить по  выгодной цене в интернет-магазине OZON"/>
        <xdr:cNvSpPr>
          <a:spLocks noChangeAspect="1" noChangeArrowheads="1"/>
        </xdr:cNvSpPr>
      </xdr:nvSpPr>
      <xdr:spPr bwMode="auto">
        <a:xfrm>
          <a:off x="2381250" y="243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37</xdr:row>
      <xdr:rowOff>76200</xdr:rowOff>
    </xdr:to>
    <xdr:sp macro="" textlink="">
      <xdr:nvSpPr>
        <xdr:cNvPr id="1830395" name="AutoShape 1076" descr="Пика кованая 9902ПК"/>
        <xdr:cNvSpPr>
          <a:spLocks noChangeAspect="1" noChangeArrowheads="1"/>
        </xdr:cNvSpPr>
      </xdr:nvSpPr>
      <xdr:spPr bwMode="auto">
        <a:xfrm>
          <a:off x="2381250" y="8277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114300</xdr:colOff>
      <xdr:row>10</xdr:row>
      <xdr:rowOff>76200</xdr:rowOff>
    </xdr:from>
    <xdr:to>
      <xdr:col>2</xdr:col>
      <xdr:colOff>1381125</xdr:colOff>
      <xdr:row>14</xdr:row>
      <xdr:rowOff>28575</xdr:rowOff>
    </xdr:to>
    <xdr:pic>
      <xdr:nvPicPr>
        <xdr:cNvPr id="1830396" name="Рисунок 18" descr="КОВАНЫЕ ЭЛЕМЕНТЫ, цена в Тольятти от компании Альянс-КВИ(Тольятти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514600"/>
          <a:ext cx="1266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16</xdr:row>
      <xdr:rowOff>95250</xdr:rowOff>
    </xdr:from>
    <xdr:to>
      <xdr:col>2</xdr:col>
      <xdr:colOff>1343025</xdr:colOff>
      <xdr:row>20</xdr:row>
      <xdr:rowOff>171450</xdr:rowOff>
    </xdr:to>
    <xdr:pic>
      <xdr:nvPicPr>
        <xdr:cNvPr id="1830397" name="Рисунок 20" descr="Кованый Завиток С-образный арт. 15C-240 240*160, 15 мм от компании  Аверс-ковка купить в городе Новосибирск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905250"/>
          <a:ext cx="12477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32</xdr:row>
      <xdr:rowOff>66675</xdr:rowOff>
    </xdr:from>
    <xdr:to>
      <xdr:col>2</xdr:col>
      <xdr:colOff>1114425</xdr:colOff>
      <xdr:row>34</xdr:row>
      <xdr:rowOff>104775</xdr:rowOff>
    </xdr:to>
    <xdr:pic>
      <xdr:nvPicPr>
        <xdr:cNvPr id="1830398" name="Рисунок 20" descr="Элемент кованый Пика 2/14 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7458075"/>
          <a:ext cx="8953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36</xdr:row>
      <xdr:rowOff>38100</xdr:rowOff>
    </xdr:from>
    <xdr:to>
      <xdr:col>2</xdr:col>
      <xdr:colOff>1171575</xdr:colOff>
      <xdr:row>38</xdr:row>
      <xdr:rowOff>123825</xdr:rowOff>
    </xdr:to>
    <xdr:pic>
      <xdr:nvPicPr>
        <xdr:cNvPr id="1830399" name="Рисунок 12" descr="Кованый мангал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8315325"/>
          <a:ext cx="828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38</xdr:row>
      <xdr:rowOff>104775</xdr:rowOff>
    </xdr:from>
    <xdr:to>
      <xdr:col>2</xdr:col>
      <xdr:colOff>1247775</xdr:colOff>
      <xdr:row>40</xdr:row>
      <xdr:rowOff>152400</xdr:rowOff>
    </xdr:to>
    <xdr:pic>
      <xdr:nvPicPr>
        <xdr:cNvPr id="1830400" name="Рисунок 13" descr="Скамейка садовая Лоза, цена 7150 руб, купить в России — Tiu.ru  (ID#331338787)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839200"/>
          <a:ext cx="1133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0</xdr:row>
      <xdr:rowOff>962025</xdr:rowOff>
    </xdr:from>
    <xdr:to>
      <xdr:col>4</xdr:col>
      <xdr:colOff>695325</xdr:colOff>
      <xdr:row>5</xdr:row>
      <xdr:rowOff>19050</xdr:rowOff>
    </xdr:to>
    <xdr:pic>
      <xdr:nvPicPr>
        <xdr:cNvPr id="1830401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962025"/>
          <a:ext cx="666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1</xdr:col>
      <xdr:colOff>800100</xdr:colOff>
      <xdr:row>5</xdr:row>
      <xdr:rowOff>66675</xdr:rowOff>
    </xdr:to>
    <xdr:pic>
      <xdr:nvPicPr>
        <xdr:cNvPr id="1835042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752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0</xdr:row>
      <xdr:rowOff>38100</xdr:rowOff>
    </xdr:from>
    <xdr:to>
      <xdr:col>1</xdr:col>
      <xdr:colOff>5000625</xdr:colOff>
      <xdr:row>6</xdr:row>
      <xdr:rowOff>38100</xdr:rowOff>
    </xdr:to>
    <xdr:pic>
      <xdr:nvPicPr>
        <xdr:cNvPr id="1835043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9050"/>
          <a:ext cx="4067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5619750</xdr:colOff>
      <xdr:row>5</xdr:row>
      <xdr:rowOff>57150</xdr:rowOff>
    </xdr:from>
    <xdr:to>
      <xdr:col>3</xdr:col>
      <xdr:colOff>361950</xdr:colOff>
      <xdr:row>10</xdr:row>
      <xdr:rowOff>76200</xdr:rowOff>
    </xdr:to>
    <xdr:pic>
      <xdr:nvPicPr>
        <xdr:cNvPr id="183504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666750"/>
          <a:ext cx="8286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101</xdr:col>
      <xdr:colOff>38100</xdr:colOff>
      <xdr:row>0</xdr:row>
      <xdr:rowOff>0</xdr:rowOff>
    </xdr:from>
    <xdr:to>
      <xdr:col>114</xdr:col>
      <xdr:colOff>28575</xdr:colOff>
      <xdr:row>5</xdr:row>
      <xdr:rowOff>85725</xdr:rowOff>
    </xdr:to>
    <xdr:pic>
      <xdr:nvPicPr>
        <xdr:cNvPr id="182001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0"/>
          <a:ext cx="9810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92</xdr:col>
      <xdr:colOff>0</xdr:colOff>
      <xdr:row>0</xdr:row>
      <xdr:rowOff>0</xdr:rowOff>
    </xdr:from>
    <xdr:to>
      <xdr:col>100</xdr:col>
      <xdr:colOff>0</xdr:colOff>
      <xdr:row>5</xdr:row>
      <xdr:rowOff>85725</xdr:rowOff>
    </xdr:to>
    <xdr:pic>
      <xdr:nvPicPr>
        <xdr:cNvPr id="182001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113</xdr:col>
      <xdr:colOff>66675</xdr:colOff>
      <xdr:row>0</xdr:row>
      <xdr:rowOff>0</xdr:rowOff>
    </xdr:from>
    <xdr:to>
      <xdr:col>127</xdr:col>
      <xdr:colOff>38100</xdr:colOff>
      <xdr:row>4</xdr:row>
      <xdr:rowOff>9525</xdr:rowOff>
    </xdr:to>
    <xdr:pic>
      <xdr:nvPicPr>
        <xdr:cNvPr id="182103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0"/>
          <a:ext cx="9810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108</xdr:col>
      <xdr:colOff>28575</xdr:colOff>
      <xdr:row>0</xdr:row>
      <xdr:rowOff>0</xdr:rowOff>
    </xdr:from>
    <xdr:to>
      <xdr:col>113</xdr:col>
      <xdr:colOff>0</xdr:colOff>
      <xdr:row>4</xdr:row>
      <xdr:rowOff>9525</xdr:rowOff>
    </xdr:to>
    <xdr:pic>
      <xdr:nvPicPr>
        <xdr:cNvPr id="1821037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100</xdr:col>
      <xdr:colOff>28575</xdr:colOff>
      <xdr:row>0</xdr:row>
      <xdr:rowOff>19050</xdr:rowOff>
    </xdr:from>
    <xdr:to>
      <xdr:col>114</xdr:col>
      <xdr:colOff>76200</xdr:colOff>
      <xdr:row>6</xdr:row>
      <xdr:rowOff>0</xdr:rowOff>
    </xdr:to>
    <xdr:pic>
      <xdr:nvPicPr>
        <xdr:cNvPr id="182206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050"/>
          <a:ext cx="1104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92</xdr:col>
      <xdr:colOff>9525</xdr:colOff>
      <xdr:row>0</xdr:row>
      <xdr:rowOff>0</xdr:rowOff>
    </xdr:from>
    <xdr:to>
      <xdr:col>99</xdr:col>
      <xdr:colOff>47625</xdr:colOff>
      <xdr:row>5</xdr:row>
      <xdr:rowOff>19050</xdr:rowOff>
    </xdr:to>
    <xdr:pic>
      <xdr:nvPicPr>
        <xdr:cNvPr id="1822061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0"/>
          <a:ext cx="6953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19050</xdr:colOff>
      <xdr:row>0</xdr:row>
      <xdr:rowOff>104775</xdr:rowOff>
    </xdr:from>
    <xdr:to>
      <xdr:col>79</xdr:col>
      <xdr:colOff>0</xdr:colOff>
      <xdr:row>5</xdr:row>
      <xdr:rowOff>76200</xdr:rowOff>
    </xdr:to>
    <xdr:pic>
      <xdr:nvPicPr>
        <xdr:cNvPr id="1823084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04775"/>
          <a:ext cx="11811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9525</xdr:colOff>
      <xdr:row>0</xdr:row>
      <xdr:rowOff>104775</xdr:rowOff>
    </xdr:from>
    <xdr:to>
      <xdr:col>59</xdr:col>
      <xdr:colOff>38100</xdr:colOff>
      <xdr:row>5</xdr:row>
      <xdr:rowOff>104775</xdr:rowOff>
    </xdr:to>
    <xdr:pic>
      <xdr:nvPicPr>
        <xdr:cNvPr id="182308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04775"/>
          <a:ext cx="7524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1</xdr:col>
      <xdr:colOff>47625</xdr:colOff>
      <xdr:row>5</xdr:row>
      <xdr:rowOff>123825</xdr:rowOff>
    </xdr:to>
    <xdr:pic>
      <xdr:nvPicPr>
        <xdr:cNvPr id="1812844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104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19050</xdr:colOff>
      <xdr:row>0</xdr:row>
      <xdr:rowOff>0</xdr:rowOff>
    </xdr:from>
    <xdr:to>
      <xdr:col>16</xdr:col>
      <xdr:colOff>238125</xdr:colOff>
      <xdr:row>5</xdr:row>
      <xdr:rowOff>95250</xdr:rowOff>
    </xdr:to>
    <xdr:pic>
      <xdr:nvPicPr>
        <xdr:cNvPr id="181284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0"/>
          <a:ext cx="6667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1</xdr:col>
      <xdr:colOff>1457325</xdr:colOff>
      <xdr:row>5</xdr:row>
      <xdr:rowOff>57150</xdr:rowOff>
    </xdr:to>
    <xdr:pic>
      <xdr:nvPicPr>
        <xdr:cNvPr id="1813868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12668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371475</xdr:colOff>
      <xdr:row>0</xdr:row>
      <xdr:rowOff>0</xdr:rowOff>
    </xdr:from>
    <xdr:to>
      <xdr:col>8</xdr:col>
      <xdr:colOff>914400</xdr:colOff>
      <xdr:row>3</xdr:row>
      <xdr:rowOff>114300</xdr:rowOff>
    </xdr:to>
    <xdr:pic>
      <xdr:nvPicPr>
        <xdr:cNvPr id="1813869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0</xdr:row>
      <xdr:rowOff>0</xdr:rowOff>
    </xdr:from>
    <xdr:to>
      <xdr:col>6</xdr:col>
      <xdr:colOff>676275</xdr:colOff>
      <xdr:row>4</xdr:row>
      <xdr:rowOff>28575</xdr:rowOff>
    </xdr:to>
    <xdr:pic>
      <xdr:nvPicPr>
        <xdr:cNvPr id="18293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1847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14</xdr:row>
      <xdr:rowOff>57150</xdr:rowOff>
    </xdr:from>
    <xdr:to>
      <xdr:col>3</xdr:col>
      <xdr:colOff>0</xdr:colOff>
      <xdr:row>19</xdr:row>
      <xdr:rowOff>104775</xdr:rowOff>
    </xdr:to>
    <xdr:pic>
      <xdr:nvPicPr>
        <xdr:cNvPr id="1829331" name="Рисунок 5" descr="http://www.docke.ru/upload/iblock/7e3/7e371ef3e7d096377a660061348ff26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457450"/>
          <a:ext cx="18669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41</xdr:row>
      <xdr:rowOff>152400</xdr:rowOff>
    </xdr:from>
    <xdr:to>
      <xdr:col>3</xdr:col>
      <xdr:colOff>0</xdr:colOff>
      <xdr:row>46</xdr:row>
      <xdr:rowOff>152400</xdr:rowOff>
    </xdr:to>
    <xdr:pic>
      <xdr:nvPicPr>
        <xdr:cNvPr id="1829332" name="Рисунок 6" descr="http://www.docke.ru/upload/iblock/03d/03d06fb46c286ce68c8ba617dfcb4266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8582025"/>
          <a:ext cx="1819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314325</xdr:colOff>
      <xdr:row>36</xdr:row>
      <xdr:rowOff>47625</xdr:rowOff>
    </xdr:from>
    <xdr:to>
      <xdr:col>2</xdr:col>
      <xdr:colOff>1962150</xdr:colOff>
      <xdr:row>40</xdr:row>
      <xdr:rowOff>152400</xdr:rowOff>
    </xdr:to>
    <xdr:pic>
      <xdr:nvPicPr>
        <xdr:cNvPr id="1829333" name="Рисунок 8" descr="http://www.docke.ru/upload/iblock/01c/01c09ceb9a5dda0d038b977921bedeb4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73818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53</xdr:row>
      <xdr:rowOff>180975</xdr:rowOff>
    </xdr:from>
    <xdr:to>
      <xdr:col>2</xdr:col>
      <xdr:colOff>2000250</xdr:colOff>
      <xdr:row>59</xdr:row>
      <xdr:rowOff>9525</xdr:rowOff>
    </xdr:to>
    <xdr:pic>
      <xdr:nvPicPr>
        <xdr:cNvPr id="1829334" name="Рисунок 9" descr="http://www.docke.ru/upload/iblock/a60/a60e4b45213e3b19837f17c323d77bfd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1239500"/>
          <a:ext cx="19050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47</xdr:row>
      <xdr:rowOff>76200</xdr:rowOff>
    </xdr:from>
    <xdr:to>
      <xdr:col>2</xdr:col>
      <xdr:colOff>1914525</xdr:colOff>
      <xdr:row>51</xdr:row>
      <xdr:rowOff>180975</xdr:rowOff>
    </xdr:to>
    <xdr:pic>
      <xdr:nvPicPr>
        <xdr:cNvPr id="1829335" name="Рисунок 10" descr="http://www.docke.ru/upload/iblock/545/5454a9401f319ad6ea9bcbc53a48c38f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9820275"/>
          <a:ext cx="1638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161925</xdr:colOff>
      <xdr:row>9</xdr:row>
      <xdr:rowOff>66675</xdr:rowOff>
    </xdr:from>
    <xdr:to>
      <xdr:col>3</xdr:col>
      <xdr:colOff>0</xdr:colOff>
      <xdr:row>13</xdr:row>
      <xdr:rowOff>161925</xdr:rowOff>
    </xdr:to>
    <xdr:pic>
      <xdr:nvPicPr>
        <xdr:cNvPr id="1829336" name="Рисунок 11" descr="http://www.docke.ru/upload/iblock/7b7/7b791671862c66e54666586d32bd89fc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14450"/>
          <a:ext cx="18764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26</xdr:row>
      <xdr:rowOff>123825</xdr:rowOff>
    </xdr:from>
    <xdr:to>
      <xdr:col>3</xdr:col>
      <xdr:colOff>0</xdr:colOff>
      <xdr:row>31</xdr:row>
      <xdr:rowOff>209550</xdr:rowOff>
    </xdr:to>
    <xdr:pic>
      <xdr:nvPicPr>
        <xdr:cNvPr id="1829337" name="Рисунок 12" descr="http://www.docke.ru/upload/iblock/962/962d507f74ea24350f8c26d1835aa3d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5153025"/>
          <a:ext cx="20193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20</xdr:row>
      <xdr:rowOff>85725</xdr:rowOff>
    </xdr:from>
    <xdr:to>
      <xdr:col>3</xdr:col>
      <xdr:colOff>0</xdr:colOff>
      <xdr:row>24</xdr:row>
      <xdr:rowOff>47625</xdr:rowOff>
    </xdr:to>
    <xdr:pic>
      <xdr:nvPicPr>
        <xdr:cNvPr id="1829338" name="Рисунок 13" descr="http://www.docke.ru/upload/iblock/786/78698b21d6b6a10988fb6b44e58452f3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00475"/>
          <a:ext cx="19907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66</xdr:row>
      <xdr:rowOff>19050</xdr:rowOff>
    </xdr:from>
    <xdr:to>
      <xdr:col>3</xdr:col>
      <xdr:colOff>0</xdr:colOff>
      <xdr:row>67</xdr:row>
      <xdr:rowOff>419100</xdr:rowOff>
    </xdr:to>
    <xdr:pic>
      <xdr:nvPicPr>
        <xdr:cNvPr id="1829339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3868400"/>
          <a:ext cx="1885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0</xdr:row>
      <xdr:rowOff>0</xdr:rowOff>
    </xdr:from>
    <xdr:to>
      <xdr:col>4</xdr:col>
      <xdr:colOff>847725</xdr:colOff>
      <xdr:row>4</xdr:row>
      <xdr:rowOff>76200</xdr:rowOff>
    </xdr:to>
    <xdr:pic>
      <xdr:nvPicPr>
        <xdr:cNvPr id="1829340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0"/>
          <a:ext cx="7524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47625</xdr:rowOff>
    </xdr:from>
    <xdr:to>
      <xdr:col>3</xdr:col>
      <xdr:colOff>676275</xdr:colOff>
      <xdr:row>4</xdr:row>
      <xdr:rowOff>123825</xdr:rowOff>
    </xdr:to>
    <xdr:pic>
      <xdr:nvPicPr>
        <xdr:cNvPr id="181489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47625"/>
          <a:ext cx="8953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0</xdr:row>
      <xdr:rowOff>0</xdr:rowOff>
    </xdr:from>
    <xdr:to>
      <xdr:col>5</xdr:col>
      <xdr:colOff>533400</xdr:colOff>
      <xdr:row>4</xdr:row>
      <xdr:rowOff>28575</xdr:rowOff>
    </xdr:to>
    <xdr:pic>
      <xdr:nvPicPr>
        <xdr:cNvPr id="181489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0"/>
          <a:ext cx="5048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714375</xdr:colOff>
      <xdr:row>0</xdr:row>
      <xdr:rowOff>0</xdr:rowOff>
    </xdr:from>
    <xdr:to>
      <xdr:col>5</xdr:col>
      <xdr:colOff>647700</xdr:colOff>
      <xdr:row>4</xdr:row>
      <xdr:rowOff>19050</xdr:rowOff>
    </xdr:to>
    <xdr:pic>
      <xdr:nvPicPr>
        <xdr:cNvPr id="1773238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0"/>
          <a:ext cx="7048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19050</xdr:rowOff>
    </xdr:from>
    <xdr:to>
      <xdr:col>8</xdr:col>
      <xdr:colOff>9525</xdr:colOff>
      <xdr:row>3</xdr:row>
      <xdr:rowOff>171450</xdr:rowOff>
    </xdr:to>
    <xdr:pic>
      <xdr:nvPicPr>
        <xdr:cNvPr id="1755977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9050"/>
          <a:ext cx="8286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85725</xdr:colOff>
      <xdr:row>0</xdr:row>
      <xdr:rowOff>142875</xdr:rowOff>
    </xdr:from>
    <xdr:to>
      <xdr:col>29</xdr:col>
      <xdr:colOff>28575</xdr:colOff>
      <xdr:row>6</xdr:row>
      <xdr:rowOff>76200</xdr:rowOff>
    </xdr:to>
    <xdr:pic>
      <xdr:nvPicPr>
        <xdr:cNvPr id="181591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42875"/>
          <a:ext cx="13335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209550</xdr:colOff>
      <xdr:row>1</xdr:row>
      <xdr:rowOff>0</xdr:rowOff>
    </xdr:from>
    <xdr:to>
      <xdr:col>21</xdr:col>
      <xdr:colOff>66675</xdr:colOff>
      <xdr:row>6</xdr:row>
      <xdr:rowOff>95250</xdr:rowOff>
    </xdr:to>
    <xdr:pic>
      <xdr:nvPicPr>
        <xdr:cNvPr id="1815917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61925"/>
          <a:ext cx="971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</xdr:col>
      <xdr:colOff>419100</xdr:colOff>
      <xdr:row>0</xdr:row>
      <xdr:rowOff>400050</xdr:rowOff>
    </xdr:to>
    <xdr:pic>
      <xdr:nvPicPr>
        <xdr:cNvPr id="1831970" name="image9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0</xdr:row>
      <xdr:rowOff>9525</xdr:rowOff>
    </xdr:from>
    <xdr:to>
      <xdr:col>2</xdr:col>
      <xdr:colOff>123825</xdr:colOff>
      <xdr:row>0</xdr:row>
      <xdr:rowOff>419100</xdr:rowOff>
    </xdr:to>
    <xdr:pic>
      <xdr:nvPicPr>
        <xdr:cNvPr id="183197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525"/>
          <a:ext cx="32289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0</xdr:row>
      <xdr:rowOff>57150</xdr:rowOff>
    </xdr:from>
    <xdr:to>
      <xdr:col>6</xdr:col>
      <xdr:colOff>542925</xdr:colOff>
      <xdr:row>4</xdr:row>
      <xdr:rowOff>0</xdr:rowOff>
    </xdr:to>
    <xdr:pic>
      <xdr:nvPicPr>
        <xdr:cNvPr id="183197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57150"/>
          <a:ext cx="809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dprom24.ru/" TargetMode="External"/><Relationship Id="rId1" Type="http://schemas.openxmlformats.org/officeDocument/2006/relationships/hyperlink" Target="http://www.tdprom24.ru/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pkt124.ru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tdprom24.ru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I294"/>
  <sheetViews>
    <sheetView tabSelected="1" topLeftCell="A244" zoomScaleNormal="100" workbookViewId="0">
      <selection activeCell="K266" sqref="K266"/>
    </sheetView>
  </sheetViews>
  <sheetFormatPr defaultRowHeight="12.75"/>
  <cols>
    <col min="1" max="1" width="38.42578125" style="86" customWidth="1"/>
    <col min="2" max="2" width="22.7109375" style="86" customWidth="1"/>
    <col min="3" max="3" width="14" style="86" customWidth="1"/>
    <col min="4" max="5" width="10.5703125" style="86" customWidth="1"/>
    <col min="6" max="6" width="13.85546875" style="86" customWidth="1"/>
    <col min="7" max="9" width="15" style="86" customWidth="1"/>
    <col min="10" max="16384" width="9.140625" style="86"/>
  </cols>
  <sheetData>
    <row r="1" spans="1:9" ht="7.5" customHeight="1"/>
    <row r="5" spans="1:9" ht="18.75">
      <c r="A5" s="558"/>
      <c r="B5" s="558"/>
      <c r="C5" s="558"/>
      <c r="D5" s="558"/>
      <c r="E5" s="558"/>
      <c r="F5" s="558"/>
      <c r="G5" s="558"/>
      <c r="H5" s="558"/>
      <c r="I5" s="558"/>
    </row>
    <row r="6" spans="1:9" ht="6.75" customHeight="1">
      <c r="A6" s="326"/>
      <c r="B6" s="326"/>
      <c r="C6" s="326"/>
      <c r="D6" s="326"/>
      <c r="E6" s="326"/>
      <c r="F6" s="326"/>
      <c r="G6" s="326"/>
      <c r="H6" s="326"/>
      <c r="I6" s="326"/>
    </row>
    <row r="7" spans="1:9" ht="14.25">
      <c r="A7" s="559" t="s">
        <v>0</v>
      </c>
      <c r="B7" s="559"/>
      <c r="C7" s="559"/>
      <c r="D7" s="559"/>
      <c r="E7" s="559"/>
      <c r="F7" s="559"/>
      <c r="G7" s="559"/>
      <c r="H7" s="559"/>
      <c r="I7" s="559"/>
    </row>
    <row r="8" spans="1:9" ht="14.25">
      <c r="A8" s="559" t="s">
        <v>1</v>
      </c>
      <c r="B8" s="559"/>
      <c r="C8" s="559"/>
      <c r="D8" s="559"/>
      <c r="E8" s="559"/>
      <c r="F8" s="559"/>
      <c r="G8" s="559"/>
      <c r="H8" s="559"/>
      <c r="I8" s="327"/>
    </row>
    <row r="9" spans="1:9" ht="8.25" customHeight="1">
      <c r="A9" s="327"/>
      <c r="B9" s="327"/>
      <c r="C9" s="327"/>
      <c r="D9" s="327"/>
      <c r="E9" s="327"/>
      <c r="F9" s="327"/>
      <c r="G9" s="327"/>
      <c r="H9" s="327"/>
      <c r="I9" s="327"/>
    </row>
    <row r="10" spans="1:9" ht="14.25">
      <c r="A10" s="328" t="s">
        <v>2</v>
      </c>
      <c r="B10" s="327"/>
      <c r="C10" s="327"/>
      <c r="D10" s="327"/>
      <c r="E10" s="327"/>
      <c r="F10" s="327"/>
      <c r="G10" s="327"/>
      <c r="H10" s="327"/>
      <c r="I10" s="327"/>
    </row>
    <row r="11" spans="1:9" ht="14.25">
      <c r="A11" s="328" t="s">
        <v>3</v>
      </c>
      <c r="B11" s="327"/>
      <c r="C11" s="327"/>
      <c r="D11" s="327"/>
      <c r="E11" s="327"/>
      <c r="F11" s="327"/>
      <c r="G11" s="327"/>
      <c r="H11" s="327"/>
      <c r="I11" s="327"/>
    </row>
    <row r="12" spans="1:9" ht="14.25">
      <c r="A12" s="329" t="s">
        <v>4</v>
      </c>
      <c r="B12" s="330"/>
      <c r="C12" s="330"/>
      <c r="D12" s="331"/>
      <c r="E12" s="331"/>
      <c r="F12" s="331"/>
      <c r="G12" s="330"/>
      <c r="H12" s="332"/>
      <c r="I12" s="333">
        <v>46179</v>
      </c>
    </row>
    <row r="13" spans="1:9" ht="15">
      <c r="A13" s="327" t="s">
        <v>1165</v>
      </c>
      <c r="B13" s="327"/>
      <c r="C13" s="327"/>
      <c r="D13" s="327"/>
      <c r="E13" s="327"/>
      <c r="F13" s="327"/>
      <c r="G13" s="327"/>
      <c r="H13" s="327"/>
      <c r="I13" s="327"/>
    </row>
    <row r="14" spans="1:9" ht="8.25" customHeight="1" thickBot="1">
      <c r="B14" s="334"/>
      <c r="D14" s="335"/>
      <c r="E14" s="335"/>
      <c r="F14" s="335"/>
    </row>
    <row r="15" spans="1:9" ht="15.75" thickBot="1">
      <c r="A15" s="336" t="s">
        <v>5</v>
      </c>
      <c r="B15" s="337" t="s">
        <v>6</v>
      </c>
      <c r="C15" s="337" t="s">
        <v>7</v>
      </c>
      <c r="D15" s="337" t="s">
        <v>8</v>
      </c>
      <c r="E15" s="560" t="s">
        <v>9</v>
      </c>
      <c r="F15" s="337" t="s">
        <v>10</v>
      </c>
      <c r="G15" s="338"/>
      <c r="H15" s="339" t="s">
        <v>11</v>
      </c>
      <c r="I15" s="340"/>
    </row>
    <row r="16" spans="1:9" ht="15">
      <c r="A16" s="341" t="s">
        <v>12</v>
      </c>
      <c r="B16" s="342"/>
      <c r="C16" s="342" t="s">
        <v>13</v>
      </c>
      <c r="D16" s="342" t="s">
        <v>14</v>
      </c>
      <c r="E16" s="561"/>
      <c r="F16" s="343" t="s">
        <v>14</v>
      </c>
      <c r="G16" s="336" t="s">
        <v>15</v>
      </c>
      <c r="H16" s="336" t="s">
        <v>16</v>
      </c>
      <c r="I16" s="336" t="s">
        <v>17</v>
      </c>
    </row>
    <row r="17" spans="1:9" ht="14.25">
      <c r="A17" s="571" t="s">
        <v>18</v>
      </c>
      <c r="B17" s="572"/>
      <c r="C17" s="572"/>
      <c r="D17" s="572"/>
      <c r="E17" s="572"/>
      <c r="F17" s="572"/>
      <c r="G17" s="572"/>
      <c r="H17" s="572"/>
      <c r="I17" s="573"/>
    </row>
    <row r="18" spans="1:9" ht="14.25">
      <c r="A18" s="344" t="s">
        <v>19</v>
      </c>
      <c r="B18" s="345" t="s">
        <v>21</v>
      </c>
      <c r="C18" s="346">
        <v>17.18</v>
      </c>
      <c r="D18" s="348"/>
      <c r="E18" s="348"/>
      <c r="F18" s="347">
        <f>C18*G18/1000</f>
        <v>1643.27</v>
      </c>
      <c r="G18" s="349">
        <v>95650</v>
      </c>
      <c r="H18" s="346">
        <f t="shared" ref="H18:H39" si="0">G18-1000</f>
        <v>94650</v>
      </c>
      <c r="I18" s="350">
        <f>H18-500</f>
        <v>94150</v>
      </c>
    </row>
    <row r="19" spans="1:9" ht="14.25">
      <c r="A19" s="351" t="s">
        <v>19</v>
      </c>
      <c r="B19" s="352" t="s">
        <v>22</v>
      </c>
      <c r="C19" s="352">
        <v>25</v>
      </c>
      <c r="D19" s="352"/>
      <c r="E19" s="353"/>
      <c r="F19" s="354">
        <f>C19*G19/1000</f>
        <v>1966.25</v>
      </c>
      <c r="G19" s="355">
        <v>78650</v>
      </c>
      <c r="H19" s="352">
        <f t="shared" si="0"/>
        <v>77650</v>
      </c>
      <c r="I19" s="356">
        <f>H19-500</f>
        <v>77150</v>
      </c>
    </row>
    <row r="20" spans="1:9" ht="14.25">
      <c r="A20" s="357" t="s">
        <v>19</v>
      </c>
      <c r="B20" s="358" t="s">
        <v>23</v>
      </c>
      <c r="C20" s="358">
        <v>37</v>
      </c>
      <c r="D20" s="358"/>
      <c r="E20" s="359"/>
      <c r="F20" s="360">
        <f>C20*G20/1000</f>
        <v>2917.45</v>
      </c>
      <c r="G20" s="361">
        <v>78850</v>
      </c>
      <c r="H20" s="358">
        <f>G20-1000</f>
        <v>77850</v>
      </c>
      <c r="I20" s="408">
        <f t="shared" ref="I20:I28" si="1">H20-1000</f>
        <v>76850</v>
      </c>
    </row>
    <row r="21" spans="1:9" ht="14.25">
      <c r="A21" s="363" t="s">
        <v>24</v>
      </c>
      <c r="B21" s="364" t="s">
        <v>25</v>
      </c>
      <c r="C21" s="364">
        <v>51</v>
      </c>
      <c r="D21" s="364"/>
      <c r="E21" s="365"/>
      <c r="F21" s="366">
        <f>G21*C21/1000</f>
        <v>3429.75</v>
      </c>
      <c r="G21" s="367">
        <v>67250</v>
      </c>
      <c r="H21" s="358">
        <f t="shared" si="0"/>
        <v>66250</v>
      </c>
      <c r="I21" s="362">
        <f t="shared" si="1"/>
        <v>65250</v>
      </c>
    </row>
    <row r="22" spans="1:9" ht="14.25">
      <c r="A22" s="363" t="s">
        <v>26</v>
      </c>
      <c r="B22" s="364" t="s">
        <v>27</v>
      </c>
      <c r="C22" s="364">
        <v>65</v>
      </c>
      <c r="D22" s="364"/>
      <c r="E22" s="365"/>
      <c r="F22" s="366">
        <f>C22*G22/1000</f>
        <v>4696.25</v>
      </c>
      <c r="G22" s="367">
        <v>72250</v>
      </c>
      <c r="H22" s="358">
        <f t="shared" si="0"/>
        <v>71250</v>
      </c>
      <c r="I22" s="362">
        <f t="shared" si="1"/>
        <v>70250</v>
      </c>
    </row>
    <row r="23" spans="1:9" ht="14.25">
      <c r="A23" s="363" t="s">
        <v>24</v>
      </c>
      <c r="B23" s="364" t="s">
        <v>1139</v>
      </c>
      <c r="C23" s="364">
        <v>75</v>
      </c>
      <c r="D23" s="364"/>
      <c r="E23" s="365"/>
      <c r="F23" s="366">
        <f>G23*C23/1000</f>
        <v>5013.75</v>
      </c>
      <c r="G23" s="367">
        <v>66850</v>
      </c>
      <c r="H23" s="358">
        <f t="shared" si="0"/>
        <v>65850</v>
      </c>
      <c r="I23" s="362">
        <f t="shared" si="1"/>
        <v>64850</v>
      </c>
    </row>
    <row r="24" spans="1:9" ht="14.25">
      <c r="A24" s="363" t="s">
        <v>28</v>
      </c>
      <c r="B24" s="364" t="s">
        <v>1139</v>
      </c>
      <c r="C24" s="364">
        <v>77.5</v>
      </c>
      <c r="D24" s="364"/>
      <c r="E24" s="365"/>
      <c r="F24" s="366">
        <f>C24*G24/1000</f>
        <v>5475.38</v>
      </c>
      <c r="G24" s="367">
        <v>70650</v>
      </c>
      <c r="H24" s="358">
        <f t="shared" si="0"/>
        <v>69650</v>
      </c>
      <c r="I24" s="362">
        <f t="shared" si="1"/>
        <v>68650</v>
      </c>
    </row>
    <row r="25" spans="1:9" ht="14.25">
      <c r="A25" s="363" t="s">
        <v>24</v>
      </c>
      <c r="B25" s="364" t="s">
        <v>29</v>
      </c>
      <c r="C25" s="364">
        <v>290</v>
      </c>
      <c r="D25" s="364"/>
      <c r="E25" s="365"/>
      <c r="F25" s="366">
        <f>G25*C25/1000</f>
        <v>19328.5</v>
      </c>
      <c r="G25" s="367">
        <v>66650</v>
      </c>
      <c r="H25" s="358">
        <f t="shared" si="0"/>
        <v>65650</v>
      </c>
      <c r="I25" s="362">
        <f t="shared" si="1"/>
        <v>64650</v>
      </c>
    </row>
    <row r="26" spans="1:9" ht="14.25">
      <c r="A26" s="363" t="s">
        <v>28</v>
      </c>
      <c r="B26" s="364" t="s">
        <v>29</v>
      </c>
      <c r="C26" s="368">
        <v>305</v>
      </c>
      <c r="D26" s="364"/>
      <c r="E26" s="365"/>
      <c r="F26" s="366">
        <f>C26*G26/1000</f>
        <v>21304.25</v>
      </c>
      <c r="G26" s="367">
        <v>69850</v>
      </c>
      <c r="H26" s="358">
        <f t="shared" si="0"/>
        <v>68850</v>
      </c>
      <c r="I26" s="551">
        <f t="shared" si="1"/>
        <v>67850</v>
      </c>
    </row>
    <row r="27" spans="1:9" ht="14.25">
      <c r="A27" s="369" t="s">
        <v>24</v>
      </c>
      <c r="B27" s="370" t="s">
        <v>30</v>
      </c>
      <c r="C27" s="370">
        <v>355</v>
      </c>
      <c r="D27" s="370"/>
      <c r="E27" s="371"/>
      <c r="F27" s="366">
        <f>G27*C27/1000</f>
        <v>23589.75</v>
      </c>
      <c r="G27" s="367">
        <v>66450</v>
      </c>
      <c r="H27" s="358">
        <f t="shared" si="0"/>
        <v>65450</v>
      </c>
      <c r="I27" s="356">
        <f t="shared" si="1"/>
        <v>64450</v>
      </c>
    </row>
    <row r="28" spans="1:9" ht="14.25">
      <c r="A28" s="363" t="s">
        <v>31</v>
      </c>
      <c r="B28" s="370" t="s">
        <v>30</v>
      </c>
      <c r="C28" s="370">
        <v>360</v>
      </c>
      <c r="D28" s="370"/>
      <c r="E28" s="371"/>
      <c r="F28" s="366">
        <f>C28*G28/1000</f>
        <v>25434</v>
      </c>
      <c r="G28" s="367">
        <v>70650</v>
      </c>
      <c r="H28" s="358">
        <f t="shared" si="0"/>
        <v>69650</v>
      </c>
      <c r="I28" s="362">
        <f t="shared" si="1"/>
        <v>68650</v>
      </c>
    </row>
    <row r="29" spans="1:9" ht="14.25">
      <c r="A29" s="369" t="s">
        <v>24</v>
      </c>
      <c r="B29" s="370" t="s">
        <v>32</v>
      </c>
      <c r="C29" s="370">
        <v>424</v>
      </c>
      <c r="D29" s="370"/>
      <c r="E29" s="371"/>
      <c r="F29" s="366">
        <f>G29*C29/1000</f>
        <v>27750.799999999999</v>
      </c>
      <c r="G29" s="367">
        <v>65450</v>
      </c>
      <c r="H29" s="358">
        <f t="shared" si="0"/>
        <v>64450</v>
      </c>
      <c r="I29" s="362">
        <f t="shared" ref="I29:I34" si="2">H29-1000</f>
        <v>63450</v>
      </c>
    </row>
    <row r="30" spans="1:9" ht="14.25">
      <c r="A30" s="369" t="s">
        <v>24</v>
      </c>
      <c r="B30" s="370" t="s">
        <v>33</v>
      </c>
      <c r="C30" s="370">
        <v>565</v>
      </c>
      <c r="D30" s="370"/>
      <c r="E30" s="371"/>
      <c r="F30" s="366">
        <f>G30*C30/1000</f>
        <v>36979.25</v>
      </c>
      <c r="G30" s="367">
        <v>65450</v>
      </c>
      <c r="H30" s="358">
        <f t="shared" si="0"/>
        <v>64450</v>
      </c>
      <c r="I30" s="362">
        <f t="shared" si="2"/>
        <v>63450</v>
      </c>
    </row>
    <row r="31" spans="1:9" ht="14.25">
      <c r="A31" s="369" t="s">
        <v>24</v>
      </c>
      <c r="B31" s="370" t="s">
        <v>34</v>
      </c>
      <c r="C31" s="370">
        <v>707</v>
      </c>
      <c r="D31" s="370"/>
      <c r="E31" s="371"/>
      <c r="F31" s="366">
        <f>G31*C31/1000</f>
        <v>46273.15</v>
      </c>
      <c r="G31" s="367">
        <v>65450</v>
      </c>
      <c r="H31" s="358">
        <f t="shared" si="0"/>
        <v>64450</v>
      </c>
      <c r="I31" s="362">
        <f t="shared" si="2"/>
        <v>63450</v>
      </c>
    </row>
    <row r="32" spans="1:9" ht="14.25">
      <c r="A32" s="369" t="s">
        <v>24</v>
      </c>
      <c r="B32" s="370" t="s">
        <v>35</v>
      </c>
      <c r="C32" s="370">
        <v>848</v>
      </c>
      <c r="D32" s="370"/>
      <c r="E32" s="371"/>
      <c r="F32" s="366">
        <f>C32*G32/1000</f>
        <v>56519.199999999997</v>
      </c>
      <c r="G32" s="367">
        <v>66650</v>
      </c>
      <c r="H32" s="358">
        <f t="shared" si="0"/>
        <v>65650</v>
      </c>
      <c r="I32" s="362">
        <f t="shared" si="2"/>
        <v>64650</v>
      </c>
    </row>
    <row r="33" spans="1:9" ht="14.25">
      <c r="A33" s="369" t="s">
        <v>24</v>
      </c>
      <c r="B33" s="370" t="s">
        <v>36</v>
      </c>
      <c r="C33" s="370">
        <v>989</v>
      </c>
      <c r="D33" s="370"/>
      <c r="E33" s="371"/>
      <c r="F33" s="366">
        <f>C33*G33/1000</f>
        <v>65916.850000000006</v>
      </c>
      <c r="G33" s="367">
        <v>66650</v>
      </c>
      <c r="H33" s="358">
        <f t="shared" si="0"/>
        <v>65650</v>
      </c>
      <c r="I33" s="362">
        <f t="shared" si="2"/>
        <v>64650</v>
      </c>
    </row>
    <row r="34" spans="1:9" ht="14.25">
      <c r="A34" s="369" t="s">
        <v>1134</v>
      </c>
      <c r="B34" s="370" t="s">
        <v>37</v>
      </c>
      <c r="C34" s="372">
        <v>1.1299999999999999</v>
      </c>
      <c r="D34" s="370"/>
      <c r="E34" s="371"/>
      <c r="F34" s="366">
        <f>C34*G34</f>
        <v>75314.5</v>
      </c>
      <c r="G34" s="367">
        <v>66650</v>
      </c>
      <c r="H34" s="358">
        <f t="shared" si="0"/>
        <v>65650</v>
      </c>
      <c r="I34" s="362">
        <f t="shared" si="2"/>
        <v>64650</v>
      </c>
    </row>
    <row r="35" spans="1:9" ht="14.25">
      <c r="A35" s="369" t="s">
        <v>1134</v>
      </c>
      <c r="B35" s="370" t="s">
        <v>38</v>
      </c>
      <c r="C35" s="372">
        <v>1.272</v>
      </c>
      <c r="D35" s="370"/>
      <c r="E35" s="371"/>
      <c r="F35" s="366">
        <f>C35*G35</f>
        <v>84778.8</v>
      </c>
      <c r="G35" s="367">
        <v>66650</v>
      </c>
      <c r="H35" s="358">
        <f t="shared" si="0"/>
        <v>65650</v>
      </c>
      <c r="I35" s="362">
        <f>H35-1000</f>
        <v>64650</v>
      </c>
    </row>
    <row r="36" spans="1:9" ht="14.25">
      <c r="A36" s="369" t="s">
        <v>24</v>
      </c>
      <c r="B36" s="370" t="s">
        <v>39</v>
      </c>
      <c r="C36" s="372">
        <v>1.43</v>
      </c>
      <c r="D36" s="370"/>
      <c r="E36" s="371"/>
      <c r="F36" s="366">
        <f>C36*G36</f>
        <v>93307.5</v>
      </c>
      <c r="G36" s="367">
        <v>65250</v>
      </c>
      <c r="H36" s="358">
        <f t="shared" si="0"/>
        <v>64250</v>
      </c>
      <c r="I36" s="362">
        <f>H36-1000</f>
        <v>63250</v>
      </c>
    </row>
    <row r="37" spans="1:9" ht="14.25">
      <c r="A37" s="373" t="s">
        <v>40</v>
      </c>
      <c r="B37" s="374" t="s">
        <v>41</v>
      </c>
      <c r="C37" s="375">
        <v>47</v>
      </c>
      <c r="D37" s="374"/>
      <c r="E37" s="376"/>
      <c r="F37" s="377">
        <f>C37*G37/1000</f>
        <v>3489.75</v>
      </c>
      <c r="G37" s="378">
        <v>74250</v>
      </c>
      <c r="H37" s="379">
        <f t="shared" si="0"/>
        <v>73250</v>
      </c>
      <c r="I37" s="380">
        <f>H37-1000</f>
        <v>72250</v>
      </c>
    </row>
    <row r="38" spans="1:9" ht="14.25">
      <c r="A38" s="373" t="s">
        <v>40</v>
      </c>
      <c r="B38" s="374" t="s">
        <v>42</v>
      </c>
      <c r="C38" s="375">
        <v>57</v>
      </c>
      <c r="D38" s="374"/>
      <c r="E38" s="376"/>
      <c r="F38" s="377">
        <f>C38*G38/1000</f>
        <v>4232.25</v>
      </c>
      <c r="G38" s="378">
        <v>74250</v>
      </c>
      <c r="H38" s="379">
        <f t="shared" si="0"/>
        <v>73250</v>
      </c>
      <c r="I38" s="380">
        <f>H38-1000</f>
        <v>72250</v>
      </c>
    </row>
    <row r="39" spans="1:9" ht="14.25">
      <c r="A39" s="373" t="s">
        <v>43</v>
      </c>
      <c r="B39" s="374" t="s">
        <v>44</v>
      </c>
      <c r="C39" s="375">
        <v>75.36</v>
      </c>
      <c r="D39" s="374"/>
      <c r="E39" s="376"/>
      <c r="F39" s="377">
        <f>C39*G39/1000</f>
        <v>5595.48</v>
      </c>
      <c r="G39" s="378">
        <v>74250</v>
      </c>
      <c r="H39" s="379">
        <f t="shared" si="0"/>
        <v>73250</v>
      </c>
      <c r="I39" s="380">
        <f>H39-1000</f>
        <v>72250</v>
      </c>
    </row>
    <row r="40" spans="1:9" ht="14.25">
      <c r="A40" s="571" t="s">
        <v>45</v>
      </c>
      <c r="B40" s="572"/>
      <c r="C40" s="572"/>
      <c r="D40" s="572"/>
      <c r="E40" s="572"/>
      <c r="F40" s="572"/>
      <c r="G40" s="572"/>
      <c r="H40" s="572"/>
      <c r="I40" s="573"/>
    </row>
    <row r="41" spans="1:9" ht="14.25">
      <c r="A41" s="351" t="s">
        <v>46</v>
      </c>
      <c r="B41" s="352" t="s">
        <v>20</v>
      </c>
      <c r="C41" s="381">
        <v>12.65</v>
      </c>
      <c r="D41" s="352"/>
      <c r="E41" s="353"/>
      <c r="F41" s="382">
        <f>C41*G41/1000</f>
        <v>1263.0999999999999</v>
      </c>
      <c r="G41" s="352">
        <v>99850</v>
      </c>
      <c r="H41" s="352">
        <f t="shared" ref="H41:I45" si="3">G41-1000</f>
        <v>98850</v>
      </c>
      <c r="I41" s="556">
        <f t="shared" si="3"/>
        <v>97850</v>
      </c>
    </row>
    <row r="42" spans="1:9" ht="14.25">
      <c r="A42" s="369" t="s">
        <v>46</v>
      </c>
      <c r="B42" s="370" t="s">
        <v>47</v>
      </c>
      <c r="C42" s="370">
        <v>14</v>
      </c>
      <c r="D42" s="370"/>
      <c r="E42" s="371"/>
      <c r="F42" s="366">
        <f>C42*G42/1000</f>
        <v>1383.9</v>
      </c>
      <c r="G42" s="361">
        <v>98850</v>
      </c>
      <c r="H42" s="358">
        <f t="shared" si="3"/>
        <v>97850</v>
      </c>
      <c r="I42" s="356">
        <f t="shared" si="3"/>
        <v>96850</v>
      </c>
    </row>
    <row r="43" spans="1:9" ht="14.25">
      <c r="A43" s="369" t="s">
        <v>46</v>
      </c>
      <c r="B43" s="370" t="s">
        <v>21</v>
      </c>
      <c r="C43" s="370">
        <v>18</v>
      </c>
      <c r="D43" s="370"/>
      <c r="E43" s="371"/>
      <c r="F43" s="366">
        <f>C43*G43/1000</f>
        <v>1606.5</v>
      </c>
      <c r="G43" s="361">
        <v>89250</v>
      </c>
      <c r="H43" s="358">
        <f t="shared" si="3"/>
        <v>88250</v>
      </c>
      <c r="I43" s="362">
        <f t="shared" si="3"/>
        <v>87250</v>
      </c>
    </row>
    <row r="44" spans="1:9" ht="14.25">
      <c r="A44" s="369" t="s">
        <v>46</v>
      </c>
      <c r="B44" s="370" t="s">
        <v>48</v>
      </c>
      <c r="C44" s="370">
        <v>20</v>
      </c>
      <c r="D44" s="370"/>
      <c r="E44" s="371"/>
      <c r="F44" s="366">
        <f>G44*C44/1000</f>
        <v>1925</v>
      </c>
      <c r="G44" s="370">
        <v>96250</v>
      </c>
      <c r="H44" s="358">
        <f t="shared" si="3"/>
        <v>95250</v>
      </c>
      <c r="I44" s="362">
        <f t="shared" si="3"/>
        <v>94250</v>
      </c>
    </row>
    <row r="45" spans="1:9" ht="14.25">
      <c r="A45" s="369" t="s">
        <v>46</v>
      </c>
      <c r="B45" s="370" t="s">
        <v>22</v>
      </c>
      <c r="C45" s="370">
        <v>25</v>
      </c>
      <c r="D45" s="370"/>
      <c r="E45" s="371"/>
      <c r="F45" s="366">
        <f>C45*G45/1000</f>
        <v>2281.25</v>
      </c>
      <c r="G45" s="370">
        <v>91250</v>
      </c>
      <c r="H45" s="358">
        <f t="shared" si="3"/>
        <v>90250</v>
      </c>
      <c r="I45" s="362">
        <f t="shared" si="3"/>
        <v>89250</v>
      </c>
    </row>
    <row r="46" spans="1:9" ht="14.25">
      <c r="A46" s="373" t="s">
        <v>49</v>
      </c>
      <c r="B46" s="374"/>
      <c r="C46" s="374">
        <v>14</v>
      </c>
      <c r="D46" s="374"/>
      <c r="E46" s="376"/>
      <c r="F46" s="377">
        <v>1000</v>
      </c>
      <c r="G46" s="374">
        <v>1000</v>
      </c>
      <c r="H46" s="379">
        <v>900</v>
      </c>
      <c r="I46" s="362">
        <v>800</v>
      </c>
    </row>
    <row r="47" spans="1:9" ht="14.25">
      <c r="A47" s="574" t="s">
        <v>50</v>
      </c>
      <c r="B47" s="575"/>
      <c r="C47" s="575"/>
      <c r="D47" s="575"/>
      <c r="E47" s="575"/>
      <c r="F47" s="575"/>
      <c r="G47" s="575"/>
      <c r="H47" s="575"/>
      <c r="I47" s="576"/>
    </row>
    <row r="48" spans="1:9" ht="14.25">
      <c r="A48" s="351" t="s">
        <v>51</v>
      </c>
      <c r="B48" s="352" t="s">
        <v>52</v>
      </c>
      <c r="C48" s="352">
        <v>1.49</v>
      </c>
      <c r="D48" s="383">
        <v>6</v>
      </c>
      <c r="E48" s="354">
        <v>9</v>
      </c>
      <c r="F48" s="384">
        <f t="shared" ref="F48:F56" si="4">E48*G48/1000</f>
        <v>716.85</v>
      </c>
      <c r="G48" s="352">
        <v>79650</v>
      </c>
      <c r="H48" s="352">
        <f t="shared" ref="H48:I56" si="5">G48-1000</f>
        <v>78650</v>
      </c>
      <c r="I48" s="556">
        <f t="shared" si="5"/>
        <v>77650</v>
      </c>
    </row>
    <row r="49" spans="1:9" ht="14.25">
      <c r="A49" s="363" t="s">
        <v>51</v>
      </c>
      <c r="B49" s="364" t="s">
        <v>53</v>
      </c>
      <c r="C49" s="364">
        <v>1.91</v>
      </c>
      <c r="D49" s="385">
        <v>6</v>
      </c>
      <c r="E49" s="386">
        <f>EVEN(11.46)</f>
        <v>12</v>
      </c>
      <c r="F49" s="387">
        <f t="shared" si="4"/>
        <v>963</v>
      </c>
      <c r="G49" s="358">
        <v>80250</v>
      </c>
      <c r="H49" s="358">
        <f t="shared" si="5"/>
        <v>79250</v>
      </c>
      <c r="I49" s="362">
        <f t="shared" si="5"/>
        <v>78250</v>
      </c>
    </row>
    <row r="50" spans="1:9" ht="14.25">
      <c r="A50" s="369" t="s">
        <v>51</v>
      </c>
      <c r="B50" s="370" t="s">
        <v>54</v>
      </c>
      <c r="C50" s="370">
        <v>2.4900000000000002</v>
      </c>
      <c r="D50" s="388">
        <v>12</v>
      </c>
      <c r="E50" s="389">
        <f>EVEN(29.88)</f>
        <v>30</v>
      </c>
      <c r="F50" s="387">
        <f t="shared" si="4"/>
        <v>2035.5</v>
      </c>
      <c r="G50" s="361">
        <v>67850</v>
      </c>
      <c r="H50" s="358">
        <f t="shared" si="5"/>
        <v>66850</v>
      </c>
      <c r="I50" s="380">
        <f t="shared" si="5"/>
        <v>65850</v>
      </c>
    </row>
    <row r="51" spans="1:9" ht="14.25">
      <c r="A51" s="369" t="s">
        <v>51</v>
      </c>
      <c r="B51" s="370" t="s">
        <v>55</v>
      </c>
      <c r="C51" s="388">
        <v>3.77</v>
      </c>
      <c r="D51" s="388">
        <v>12</v>
      </c>
      <c r="E51" s="389">
        <v>45</v>
      </c>
      <c r="F51" s="387">
        <f t="shared" si="4"/>
        <v>2864.25</v>
      </c>
      <c r="G51" s="361">
        <v>63650</v>
      </c>
      <c r="H51" s="358">
        <f t="shared" si="5"/>
        <v>62650</v>
      </c>
      <c r="I51" s="362">
        <f t="shared" si="5"/>
        <v>61650</v>
      </c>
    </row>
    <row r="52" spans="1:9" ht="14.25">
      <c r="A52" s="369" t="s">
        <v>56</v>
      </c>
      <c r="B52" s="370" t="s">
        <v>57</v>
      </c>
      <c r="C52" s="390">
        <v>4.84</v>
      </c>
      <c r="D52" s="388">
        <v>12</v>
      </c>
      <c r="E52" s="389">
        <v>58</v>
      </c>
      <c r="F52" s="387">
        <f t="shared" si="4"/>
        <v>3691.7</v>
      </c>
      <c r="G52" s="361">
        <v>63650</v>
      </c>
      <c r="H52" s="358">
        <f t="shared" si="5"/>
        <v>62650</v>
      </c>
      <c r="I52" s="362">
        <f t="shared" si="5"/>
        <v>61650</v>
      </c>
    </row>
    <row r="53" spans="1:9" ht="14.25">
      <c r="A53" s="369" t="s">
        <v>51</v>
      </c>
      <c r="B53" s="370" t="s">
        <v>58</v>
      </c>
      <c r="C53" s="388">
        <v>6.89</v>
      </c>
      <c r="D53" s="388">
        <v>12</v>
      </c>
      <c r="E53" s="389">
        <v>83</v>
      </c>
      <c r="F53" s="387">
        <f t="shared" si="4"/>
        <v>5282.95</v>
      </c>
      <c r="G53" s="361">
        <v>63650</v>
      </c>
      <c r="H53" s="358">
        <f t="shared" si="5"/>
        <v>62650</v>
      </c>
      <c r="I53" s="362">
        <f t="shared" si="5"/>
        <v>61650</v>
      </c>
    </row>
    <row r="54" spans="1:9" ht="14.25">
      <c r="A54" s="369" t="s">
        <v>51</v>
      </c>
      <c r="B54" s="370" t="s">
        <v>59</v>
      </c>
      <c r="C54" s="370">
        <v>9.64</v>
      </c>
      <c r="D54" s="388">
        <v>12</v>
      </c>
      <c r="E54" s="389">
        <v>116</v>
      </c>
      <c r="F54" s="387">
        <f t="shared" si="4"/>
        <v>7685</v>
      </c>
      <c r="G54" s="361">
        <v>66250</v>
      </c>
      <c r="H54" s="358">
        <f t="shared" si="5"/>
        <v>65250</v>
      </c>
      <c r="I54" s="362">
        <f t="shared" si="5"/>
        <v>64250</v>
      </c>
    </row>
    <row r="55" spans="1:9" ht="14.25">
      <c r="A55" s="369" t="s">
        <v>51</v>
      </c>
      <c r="B55" s="370" t="s">
        <v>60</v>
      </c>
      <c r="C55" s="370">
        <v>10.79</v>
      </c>
      <c r="D55" s="388">
        <v>12</v>
      </c>
      <c r="E55" s="389">
        <v>130</v>
      </c>
      <c r="F55" s="387">
        <f t="shared" si="4"/>
        <v>8664.5</v>
      </c>
      <c r="G55" s="361">
        <v>66650</v>
      </c>
      <c r="H55" s="358">
        <f t="shared" si="5"/>
        <v>65650</v>
      </c>
      <c r="I55" s="362">
        <f t="shared" si="5"/>
        <v>64650</v>
      </c>
    </row>
    <row r="56" spans="1:9" ht="14.25">
      <c r="A56" s="391" t="s">
        <v>51</v>
      </c>
      <c r="B56" s="392" t="s">
        <v>61</v>
      </c>
      <c r="C56" s="392">
        <v>15.46</v>
      </c>
      <c r="D56" s="393">
        <v>12</v>
      </c>
      <c r="E56" s="393">
        <v>186</v>
      </c>
      <c r="F56" s="394">
        <f t="shared" si="4"/>
        <v>13066.5</v>
      </c>
      <c r="G56" s="395">
        <v>70250</v>
      </c>
      <c r="H56" s="345">
        <f t="shared" si="5"/>
        <v>69250</v>
      </c>
      <c r="I56" s="396">
        <f t="shared" si="5"/>
        <v>68250</v>
      </c>
    </row>
    <row r="57" spans="1:9" ht="14.25">
      <c r="A57" s="571" t="s">
        <v>62</v>
      </c>
      <c r="B57" s="572"/>
      <c r="C57" s="572"/>
      <c r="D57" s="572"/>
      <c r="E57" s="572"/>
      <c r="F57" s="572"/>
      <c r="G57" s="572"/>
      <c r="H57" s="572"/>
      <c r="I57" s="573"/>
    </row>
    <row r="58" spans="1:9" ht="14.25">
      <c r="A58" s="351" t="s">
        <v>63</v>
      </c>
      <c r="B58" s="352">
        <v>6.5</v>
      </c>
      <c r="C58" s="383">
        <v>5.9</v>
      </c>
      <c r="D58" s="383">
        <v>12</v>
      </c>
      <c r="E58" s="354">
        <v>71</v>
      </c>
      <c r="F58" s="384">
        <f t="shared" ref="F58:F69" si="6">E58*G58/1000</f>
        <v>5584.15</v>
      </c>
      <c r="G58" s="352">
        <v>78650</v>
      </c>
      <c r="H58" s="352">
        <f>G58-500</f>
        <v>78150</v>
      </c>
      <c r="I58" s="397">
        <f>H58-1000</f>
        <v>77150</v>
      </c>
    </row>
    <row r="59" spans="1:9" ht="14.25">
      <c r="A59" s="369" t="s">
        <v>64</v>
      </c>
      <c r="B59" s="370">
        <v>8</v>
      </c>
      <c r="C59" s="370">
        <v>7.25</v>
      </c>
      <c r="D59" s="388">
        <v>12</v>
      </c>
      <c r="E59" s="389">
        <v>87</v>
      </c>
      <c r="F59" s="387">
        <f t="shared" si="6"/>
        <v>5937.75</v>
      </c>
      <c r="G59" s="361">
        <v>68250</v>
      </c>
      <c r="H59" s="358">
        <f>G59-1000</f>
        <v>67250</v>
      </c>
      <c r="I59" s="362">
        <f t="shared" ref="I59:I64" si="7">H59-1000</f>
        <v>66250</v>
      </c>
    </row>
    <row r="60" spans="1:9" ht="14.25">
      <c r="A60" s="369" t="s">
        <v>64</v>
      </c>
      <c r="B60" s="370">
        <v>10</v>
      </c>
      <c r="C60" s="370">
        <v>8.94</v>
      </c>
      <c r="D60" s="388">
        <v>12</v>
      </c>
      <c r="E60" s="389">
        <v>107</v>
      </c>
      <c r="F60" s="387">
        <f t="shared" si="6"/>
        <v>7045.95</v>
      </c>
      <c r="G60" s="361">
        <v>65850</v>
      </c>
      <c r="H60" s="358">
        <f>G60-1000</f>
        <v>64850</v>
      </c>
      <c r="I60" s="362">
        <f>H60-1000</f>
        <v>63850</v>
      </c>
    </row>
    <row r="61" spans="1:9" ht="14.25">
      <c r="A61" s="369" t="s">
        <v>63</v>
      </c>
      <c r="B61" s="370">
        <v>12</v>
      </c>
      <c r="C61" s="370">
        <v>10.8</v>
      </c>
      <c r="D61" s="388">
        <v>12</v>
      </c>
      <c r="E61" s="389">
        <v>130</v>
      </c>
      <c r="F61" s="387">
        <f t="shared" si="6"/>
        <v>9210.5</v>
      </c>
      <c r="G61" s="361">
        <v>70850</v>
      </c>
      <c r="H61" s="358">
        <f>G61-1000</f>
        <v>69850</v>
      </c>
      <c r="I61" s="362">
        <f t="shared" si="7"/>
        <v>68850</v>
      </c>
    </row>
    <row r="62" spans="1:9" ht="14.25">
      <c r="A62" s="369" t="s">
        <v>63</v>
      </c>
      <c r="B62" s="370">
        <v>14</v>
      </c>
      <c r="C62" s="370">
        <v>12.65</v>
      </c>
      <c r="D62" s="388">
        <v>12</v>
      </c>
      <c r="E62" s="389">
        <v>152</v>
      </c>
      <c r="F62" s="387">
        <f t="shared" si="6"/>
        <v>10921.2</v>
      </c>
      <c r="G62" s="361">
        <v>71850</v>
      </c>
      <c r="H62" s="358">
        <f>G62-1000</f>
        <v>70850</v>
      </c>
      <c r="I62" s="362">
        <f t="shared" si="7"/>
        <v>69850</v>
      </c>
    </row>
    <row r="63" spans="1:9" ht="14.25">
      <c r="A63" s="369" t="s">
        <v>63</v>
      </c>
      <c r="B63" s="370">
        <v>16</v>
      </c>
      <c r="C63" s="370">
        <v>14.42</v>
      </c>
      <c r="D63" s="388">
        <v>12</v>
      </c>
      <c r="E63" s="389">
        <v>173</v>
      </c>
      <c r="F63" s="387">
        <f t="shared" si="6"/>
        <v>12395.45</v>
      </c>
      <c r="G63" s="361">
        <v>71650</v>
      </c>
      <c r="H63" s="358">
        <f>G63-1000</f>
        <v>70650</v>
      </c>
      <c r="I63" s="362">
        <f t="shared" si="7"/>
        <v>69650</v>
      </c>
    </row>
    <row r="64" spans="1:9" ht="14.25">
      <c r="A64" s="369" t="s">
        <v>63</v>
      </c>
      <c r="B64" s="370">
        <v>18</v>
      </c>
      <c r="C64" s="370">
        <v>16.3</v>
      </c>
      <c r="D64" s="388">
        <v>12</v>
      </c>
      <c r="E64" s="389">
        <v>196</v>
      </c>
      <c r="F64" s="387">
        <f t="shared" si="6"/>
        <v>15062.6</v>
      </c>
      <c r="G64" s="361">
        <v>76850</v>
      </c>
      <c r="H64" s="358">
        <f>G64-500</f>
        <v>76350</v>
      </c>
      <c r="I64" s="362">
        <f t="shared" si="7"/>
        <v>75350</v>
      </c>
    </row>
    <row r="65" spans="1:9" ht="14.25">
      <c r="A65" s="369" t="s">
        <v>64</v>
      </c>
      <c r="B65" s="370">
        <v>20</v>
      </c>
      <c r="C65" s="370">
        <v>18.399999999999999</v>
      </c>
      <c r="D65" s="388">
        <v>12</v>
      </c>
      <c r="E65" s="389">
        <v>221</v>
      </c>
      <c r="F65" s="387">
        <f t="shared" si="6"/>
        <v>27238.25</v>
      </c>
      <c r="G65" s="361">
        <v>123250</v>
      </c>
      <c r="H65" s="358">
        <f t="shared" ref="H65:I68" si="8">G65-1000</f>
        <v>122250</v>
      </c>
      <c r="I65" s="362">
        <f t="shared" si="8"/>
        <v>121250</v>
      </c>
    </row>
    <row r="66" spans="1:9" ht="14.25">
      <c r="A66" s="369" t="s">
        <v>63</v>
      </c>
      <c r="B66" s="370">
        <v>22</v>
      </c>
      <c r="C66" s="370">
        <v>21.15</v>
      </c>
      <c r="D66" s="388">
        <v>12</v>
      </c>
      <c r="E66" s="389">
        <v>255</v>
      </c>
      <c r="F66" s="387">
        <f t="shared" si="6"/>
        <v>31428.75</v>
      </c>
      <c r="G66" s="367">
        <v>123250</v>
      </c>
      <c r="H66" s="358">
        <f t="shared" si="8"/>
        <v>122250</v>
      </c>
      <c r="I66" s="362">
        <f t="shared" si="8"/>
        <v>121250</v>
      </c>
    </row>
    <row r="67" spans="1:9" ht="14.25">
      <c r="A67" s="369" t="s">
        <v>63</v>
      </c>
      <c r="B67" s="370">
        <v>24</v>
      </c>
      <c r="C67" s="388">
        <v>25.17</v>
      </c>
      <c r="D67" s="388">
        <v>12</v>
      </c>
      <c r="E67" s="389">
        <v>302</v>
      </c>
      <c r="F67" s="387">
        <f t="shared" si="6"/>
        <v>34080.699999999997</v>
      </c>
      <c r="G67" s="361">
        <v>112850</v>
      </c>
      <c r="H67" s="358">
        <f t="shared" si="8"/>
        <v>111850</v>
      </c>
      <c r="I67" s="362">
        <f t="shared" si="8"/>
        <v>110850</v>
      </c>
    </row>
    <row r="68" spans="1:9" ht="14.25">
      <c r="A68" s="369" t="s">
        <v>64</v>
      </c>
      <c r="B68" s="370">
        <v>27</v>
      </c>
      <c r="C68" s="398">
        <v>27.7</v>
      </c>
      <c r="D68" s="388">
        <v>12</v>
      </c>
      <c r="E68" s="389">
        <v>338</v>
      </c>
      <c r="F68" s="387">
        <f t="shared" si="6"/>
        <v>46052.5</v>
      </c>
      <c r="G68" s="361">
        <v>136250</v>
      </c>
      <c r="H68" s="358">
        <f t="shared" si="8"/>
        <v>135250</v>
      </c>
      <c r="I68" s="362">
        <f t="shared" si="8"/>
        <v>134250</v>
      </c>
    </row>
    <row r="69" spans="1:9" ht="14.25">
      <c r="A69" s="373" t="s">
        <v>63</v>
      </c>
      <c r="B69" s="374">
        <v>30</v>
      </c>
      <c r="C69" s="374">
        <v>31.8</v>
      </c>
      <c r="D69" s="375">
        <v>12</v>
      </c>
      <c r="E69" s="399">
        <v>383</v>
      </c>
      <c r="F69" s="400">
        <f t="shared" si="6"/>
        <v>51034.75</v>
      </c>
      <c r="G69" s="378">
        <v>133250</v>
      </c>
      <c r="H69" s="379">
        <f>G69-500</f>
        <v>132750</v>
      </c>
      <c r="I69" s="401">
        <f>H69-1000</f>
        <v>131750</v>
      </c>
    </row>
    <row r="70" spans="1:9" ht="14.25">
      <c r="A70" s="571" t="s">
        <v>1138</v>
      </c>
      <c r="B70" s="572"/>
      <c r="C70" s="572"/>
      <c r="D70" s="572"/>
      <c r="E70" s="572"/>
      <c r="F70" s="572"/>
      <c r="G70" s="572"/>
      <c r="H70" s="572"/>
      <c r="I70" s="573"/>
    </row>
    <row r="71" spans="1:9" ht="14.25">
      <c r="A71" s="351" t="s">
        <v>65</v>
      </c>
      <c r="B71" s="352">
        <v>10</v>
      </c>
      <c r="C71" s="352">
        <v>9.4600000000000009</v>
      </c>
      <c r="D71" s="383">
        <v>12</v>
      </c>
      <c r="E71" s="354">
        <v>114</v>
      </c>
      <c r="F71" s="384">
        <f t="shared" ref="F71:F81" si="9">E71*G71/1000</f>
        <v>12956.1</v>
      </c>
      <c r="G71" s="352">
        <v>113650</v>
      </c>
      <c r="H71" s="352">
        <f t="shared" ref="H71:H81" si="10">G71-500</f>
        <v>113150</v>
      </c>
      <c r="I71" s="356">
        <f>H71-500</f>
        <v>112650</v>
      </c>
    </row>
    <row r="72" spans="1:9" ht="14.25">
      <c r="A72" s="357" t="s">
        <v>65</v>
      </c>
      <c r="B72" s="358">
        <v>12</v>
      </c>
      <c r="C72" s="358">
        <v>11.5</v>
      </c>
      <c r="D72" s="402">
        <v>12</v>
      </c>
      <c r="E72" s="403">
        <v>138</v>
      </c>
      <c r="F72" s="387">
        <f t="shared" si="9"/>
        <v>17477.7</v>
      </c>
      <c r="G72" s="358">
        <v>126650</v>
      </c>
      <c r="H72" s="358">
        <f t="shared" si="10"/>
        <v>126150</v>
      </c>
      <c r="I72" s="362">
        <f>H72-1000</f>
        <v>125150</v>
      </c>
    </row>
    <row r="73" spans="1:9" ht="14.25">
      <c r="A73" s="357" t="s">
        <v>65</v>
      </c>
      <c r="B73" s="358">
        <v>14</v>
      </c>
      <c r="C73" s="358">
        <v>13.7</v>
      </c>
      <c r="D73" s="402">
        <v>12</v>
      </c>
      <c r="E73" s="360">
        <v>165</v>
      </c>
      <c r="F73" s="387">
        <f t="shared" si="9"/>
        <v>20072.25</v>
      </c>
      <c r="G73" s="358">
        <v>121650</v>
      </c>
      <c r="H73" s="358">
        <f t="shared" si="10"/>
        <v>121150</v>
      </c>
      <c r="I73" s="362">
        <f>H73-1000</f>
        <v>120150</v>
      </c>
    </row>
    <row r="74" spans="1:9" ht="14.25">
      <c r="A74" s="357" t="s">
        <v>65</v>
      </c>
      <c r="B74" s="358">
        <v>16</v>
      </c>
      <c r="C74" s="358">
        <v>16.579999999999998</v>
      </c>
      <c r="D74" s="402">
        <v>12</v>
      </c>
      <c r="E74" s="360">
        <v>199</v>
      </c>
      <c r="F74" s="387">
        <f t="shared" si="9"/>
        <v>24208.35</v>
      </c>
      <c r="G74" s="358">
        <v>121650</v>
      </c>
      <c r="H74" s="358">
        <f t="shared" si="10"/>
        <v>121150</v>
      </c>
      <c r="I74" s="362">
        <f>H74-1000</f>
        <v>120150</v>
      </c>
    </row>
    <row r="75" spans="1:9" ht="14.25">
      <c r="A75" s="357" t="s">
        <v>66</v>
      </c>
      <c r="B75" s="358" t="s">
        <v>1168</v>
      </c>
      <c r="C75" s="358">
        <v>18.399999999999999</v>
      </c>
      <c r="D75" s="402">
        <v>12</v>
      </c>
      <c r="E75" s="403">
        <v>221</v>
      </c>
      <c r="F75" s="387">
        <f t="shared" si="9"/>
        <v>26884.65</v>
      </c>
      <c r="G75" s="358">
        <v>121650</v>
      </c>
      <c r="H75" s="358">
        <f t="shared" si="10"/>
        <v>121150</v>
      </c>
      <c r="I75" s="362">
        <f>H75-500</f>
        <v>120650</v>
      </c>
    </row>
    <row r="76" spans="1:9" ht="14.25">
      <c r="A76" s="357" t="s">
        <v>65</v>
      </c>
      <c r="B76" s="358" t="s">
        <v>67</v>
      </c>
      <c r="C76" s="358">
        <v>21.3</v>
      </c>
      <c r="D76" s="402">
        <v>12</v>
      </c>
      <c r="E76" s="403">
        <v>256</v>
      </c>
      <c r="F76" s="387">
        <f t="shared" si="9"/>
        <v>25049.599999999999</v>
      </c>
      <c r="G76" s="358">
        <v>97850</v>
      </c>
      <c r="H76" s="358">
        <f t="shared" si="10"/>
        <v>97350</v>
      </c>
      <c r="I76" s="362">
        <f t="shared" ref="I76:I81" si="11">H76-1000</f>
        <v>96350</v>
      </c>
    </row>
    <row r="77" spans="1:9" ht="14.25">
      <c r="A77" s="357" t="s">
        <v>68</v>
      </c>
      <c r="B77" s="358" t="s">
        <v>69</v>
      </c>
      <c r="C77" s="404">
        <v>41.4</v>
      </c>
      <c r="D77" s="402">
        <v>12</v>
      </c>
      <c r="E77" s="403">
        <v>497</v>
      </c>
      <c r="F77" s="387">
        <f t="shared" si="9"/>
        <v>49625.45</v>
      </c>
      <c r="G77" s="358">
        <v>99850</v>
      </c>
      <c r="H77" s="358">
        <f t="shared" si="10"/>
        <v>99350</v>
      </c>
      <c r="I77" s="362">
        <f t="shared" si="11"/>
        <v>98350</v>
      </c>
    </row>
    <row r="78" spans="1:9" ht="14.25">
      <c r="A78" s="357" t="s">
        <v>68</v>
      </c>
      <c r="B78" s="358" t="s">
        <v>70</v>
      </c>
      <c r="C78" s="358">
        <v>30.6</v>
      </c>
      <c r="D78" s="402">
        <v>12</v>
      </c>
      <c r="E78" s="403">
        <v>367</v>
      </c>
      <c r="F78" s="387">
        <f t="shared" si="9"/>
        <v>37378.949999999997</v>
      </c>
      <c r="G78" s="358">
        <v>101850</v>
      </c>
      <c r="H78" s="358">
        <f t="shared" si="10"/>
        <v>101350</v>
      </c>
      <c r="I78" s="362">
        <f t="shared" si="11"/>
        <v>100350</v>
      </c>
    </row>
    <row r="79" spans="1:9" ht="14.25">
      <c r="A79" s="357" t="s">
        <v>68</v>
      </c>
      <c r="B79" s="358" t="s">
        <v>71</v>
      </c>
      <c r="C79" s="358">
        <v>38.299999999999997</v>
      </c>
      <c r="D79" s="402">
        <v>12</v>
      </c>
      <c r="E79" s="403">
        <v>460</v>
      </c>
      <c r="F79" s="387">
        <f t="shared" si="9"/>
        <v>65895</v>
      </c>
      <c r="G79" s="358">
        <v>143250</v>
      </c>
      <c r="H79" s="358">
        <f t="shared" si="10"/>
        <v>142750</v>
      </c>
      <c r="I79" s="408">
        <f t="shared" si="11"/>
        <v>141750</v>
      </c>
    </row>
    <row r="80" spans="1:9" ht="14.25">
      <c r="A80" s="363" t="s">
        <v>65</v>
      </c>
      <c r="B80" s="364">
        <v>25</v>
      </c>
      <c r="C80" s="364">
        <v>25.7</v>
      </c>
      <c r="D80" s="385">
        <v>12</v>
      </c>
      <c r="E80" s="405">
        <v>308</v>
      </c>
      <c r="F80" s="387">
        <f t="shared" si="9"/>
        <v>29645</v>
      </c>
      <c r="G80" s="364">
        <v>96250</v>
      </c>
      <c r="H80" s="358">
        <f t="shared" si="10"/>
        <v>95750</v>
      </c>
      <c r="I80" s="362">
        <f t="shared" si="11"/>
        <v>94750</v>
      </c>
    </row>
    <row r="81" spans="1:9" ht="14.25">
      <c r="A81" s="363" t="s">
        <v>65</v>
      </c>
      <c r="B81" s="364">
        <v>30</v>
      </c>
      <c r="C81" s="385">
        <v>36.5</v>
      </c>
      <c r="D81" s="385">
        <v>12</v>
      </c>
      <c r="E81" s="386">
        <v>438</v>
      </c>
      <c r="F81" s="387">
        <f t="shared" si="9"/>
        <v>39792.300000000003</v>
      </c>
      <c r="G81" s="364">
        <v>90850</v>
      </c>
      <c r="H81" s="358">
        <f t="shared" si="10"/>
        <v>90350</v>
      </c>
      <c r="I81" s="362">
        <f t="shared" si="11"/>
        <v>89350</v>
      </c>
    </row>
    <row r="82" spans="1:9" ht="14.25">
      <c r="A82" s="512" t="s">
        <v>72</v>
      </c>
      <c r="B82" s="513"/>
      <c r="C82" s="513"/>
      <c r="D82" s="513"/>
      <c r="E82" s="513"/>
      <c r="F82" s="513"/>
      <c r="G82" s="513"/>
      <c r="H82" s="513"/>
      <c r="I82" s="514"/>
    </row>
    <row r="83" spans="1:9" ht="14.25">
      <c r="A83" s="357" t="s">
        <v>73</v>
      </c>
      <c r="B83" s="358">
        <v>6</v>
      </c>
      <c r="C83" s="358">
        <v>0.23</v>
      </c>
      <c r="D83" s="402">
        <v>6.1</v>
      </c>
      <c r="E83" s="360">
        <v>1.4</v>
      </c>
      <c r="F83" s="387">
        <f t="shared" ref="F83:F93" si="12">E83*G83/1000</f>
        <v>101.15</v>
      </c>
      <c r="G83" s="407">
        <v>72250</v>
      </c>
      <c r="H83" s="358">
        <f>G83-1000</f>
        <v>71250</v>
      </c>
      <c r="I83" s="408">
        <f t="shared" ref="I83:I93" si="13">H83-1000</f>
        <v>70250</v>
      </c>
    </row>
    <row r="84" spans="1:9" ht="14.25">
      <c r="A84" s="363" t="s">
        <v>73</v>
      </c>
      <c r="B84" s="364">
        <v>8</v>
      </c>
      <c r="C84" s="364">
        <v>0.4</v>
      </c>
      <c r="D84" s="385">
        <v>6</v>
      </c>
      <c r="E84" s="386">
        <v>2.5</v>
      </c>
      <c r="F84" s="387">
        <f t="shared" si="12"/>
        <v>177.13</v>
      </c>
      <c r="G84" s="409">
        <v>70850</v>
      </c>
      <c r="H84" s="358">
        <f>G84-1000</f>
        <v>69850</v>
      </c>
      <c r="I84" s="408">
        <f>H84-1000</f>
        <v>68850</v>
      </c>
    </row>
    <row r="85" spans="1:9" ht="14.25">
      <c r="A85" s="363" t="s">
        <v>74</v>
      </c>
      <c r="B85" s="364">
        <v>10</v>
      </c>
      <c r="C85" s="364">
        <v>0.61699999999999999</v>
      </c>
      <c r="D85" s="385">
        <v>12</v>
      </c>
      <c r="E85" s="386">
        <v>8</v>
      </c>
      <c r="F85" s="387">
        <f t="shared" si="12"/>
        <v>541.20000000000005</v>
      </c>
      <c r="G85" s="409">
        <v>67650</v>
      </c>
      <c r="H85" s="358">
        <f>G85-1000</f>
        <v>66650</v>
      </c>
      <c r="I85" s="408">
        <f t="shared" si="13"/>
        <v>65650</v>
      </c>
    </row>
    <row r="86" spans="1:9" ht="14.25">
      <c r="A86" s="369" t="s">
        <v>75</v>
      </c>
      <c r="B86" s="361">
        <v>12</v>
      </c>
      <c r="C86" s="410">
        <v>0.88800000000000001</v>
      </c>
      <c r="D86" s="388">
        <v>12</v>
      </c>
      <c r="E86" s="389">
        <v>11</v>
      </c>
      <c r="F86" s="387">
        <f t="shared" si="12"/>
        <v>711.15</v>
      </c>
      <c r="G86" s="361">
        <v>64650</v>
      </c>
      <c r="H86" s="358">
        <f>G86-1000</f>
        <v>63650</v>
      </c>
      <c r="I86" s="408">
        <f t="shared" si="13"/>
        <v>62650</v>
      </c>
    </row>
    <row r="87" spans="1:9" ht="14.25">
      <c r="A87" s="369" t="s">
        <v>74</v>
      </c>
      <c r="B87" s="370">
        <v>14</v>
      </c>
      <c r="C87" s="370">
        <v>1.22</v>
      </c>
      <c r="D87" s="388">
        <v>12</v>
      </c>
      <c r="E87" s="389">
        <v>15</v>
      </c>
      <c r="F87" s="387">
        <f t="shared" si="12"/>
        <v>969.75</v>
      </c>
      <c r="G87" s="370">
        <v>64650</v>
      </c>
      <c r="H87" s="358">
        <f>G87-1000</f>
        <v>63650</v>
      </c>
      <c r="I87" s="408">
        <f t="shared" si="13"/>
        <v>62650</v>
      </c>
    </row>
    <row r="88" spans="1:9" ht="14.25">
      <c r="A88" s="369" t="s">
        <v>74</v>
      </c>
      <c r="B88" s="370">
        <v>16</v>
      </c>
      <c r="C88" s="388">
        <v>1.58</v>
      </c>
      <c r="D88" s="388">
        <v>12</v>
      </c>
      <c r="E88" s="389">
        <v>19</v>
      </c>
      <c r="F88" s="387">
        <f t="shared" si="12"/>
        <v>1228.3499999999999</v>
      </c>
      <c r="G88" s="370">
        <v>64650</v>
      </c>
      <c r="H88" s="358">
        <v>57650</v>
      </c>
      <c r="I88" s="408">
        <f t="shared" si="13"/>
        <v>56650</v>
      </c>
    </row>
    <row r="89" spans="1:9" ht="14.25">
      <c r="A89" s="369" t="s">
        <v>74</v>
      </c>
      <c r="B89" s="370">
        <v>18</v>
      </c>
      <c r="C89" s="388">
        <v>2</v>
      </c>
      <c r="D89" s="388">
        <v>12</v>
      </c>
      <c r="E89" s="389">
        <v>24</v>
      </c>
      <c r="F89" s="387">
        <f t="shared" si="12"/>
        <v>1551.6</v>
      </c>
      <c r="G89" s="370">
        <v>64650</v>
      </c>
      <c r="H89" s="358">
        <f t="shared" ref="H89:H93" si="14">G89-1000</f>
        <v>63650</v>
      </c>
      <c r="I89" s="408">
        <f t="shared" si="13"/>
        <v>62650</v>
      </c>
    </row>
    <row r="90" spans="1:9" ht="14.25">
      <c r="A90" s="369" t="s">
        <v>74</v>
      </c>
      <c r="B90" s="370">
        <v>20</v>
      </c>
      <c r="C90" s="388">
        <v>2.4700000000000002</v>
      </c>
      <c r="D90" s="388">
        <v>12</v>
      </c>
      <c r="E90" s="389">
        <v>30</v>
      </c>
      <c r="F90" s="387">
        <f t="shared" si="12"/>
        <v>1987.5</v>
      </c>
      <c r="G90" s="370">
        <v>66250</v>
      </c>
      <c r="H90" s="358">
        <f t="shared" si="14"/>
        <v>65250</v>
      </c>
      <c r="I90" s="408">
        <f t="shared" si="13"/>
        <v>64250</v>
      </c>
    </row>
    <row r="91" spans="1:9" ht="14.25">
      <c r="A91" s="369" t="s">
        <v>74</v>
      </c>
      <c r="B91" s="370">
        <v>22</v>
      </c>
      <c r="C91" s="388">
        <v>2.98</v>
      </c>
      <c r="D91" s="388">
        <v>12</v>
      </c>
      <c r="E91" s="389">
        <v>36</v>
      </c>
      <c r="F91" s="387">
        <f t="shared" si="12"/>
        <v>2385</v>
      </c>
      <c r="G91" s="370">
        <v>66250</v>
      </c>
      <c r="H91" s="358">
        <f t="shared" si="14"/>
        <v>65250</v>
      </c>
      <c r="I91" s="408">
        <f t="shared" si="13"/>
        <v>64250</v>
      </c>
    </row>
    <row r="92" spans="1:9" ht="14.25">
      <c r="A92" s="369" t="s">
        <v>74</v>
      </c>
      <c r="B92" s="370">
        <v>25</v>
      </c>
      <c r="C92" s="388">
        <v>3.85</v>
      </c>
      <c r="D92" s="388">
        <v>12</v>
      </c>
      <c r="E92" s="389">
        <v>46</v>
      </c>
      <c r="F92" s="387">
        <f t="shared" si="12"/>
        <v>3047.5</v>
      </c>
      <c r="G92" s="370">
        <v>66250</v>
      </c>
      <c r="H92" s="358">
        <f t="shared" si="14"/>
        <v>65250</v>
      </c>
      <c r="I92" s="408">
        <f t="shared" si="13"/>
        <v>64250</v>
      </c>
    </row>
    <row r="93" spans="1:9" ht="14.25">
      <c r="A93" s="373" t="s">
        <v>74</v>
      </c>
      <c r="B93" s="374">
        <v>28</v>
      </c>
      <c r="C93" s="375">
        <v>4.83</v>
      </c>
      <c r="D93" s="375">
        <v>12</v>
      </c>
      <c r="E93" s="399">
        <v>58</v>
      </c>
      <c r="F93" s="400">
        <f t="shared" si="12"/>
        <v>3842.5</v>
      </c>
      <c r="G93" s="374">
        <v>66250</v>
      </c>
      <c r="H93" s="379">
        <f t="shared" si="14"/>
        <v>65250</v>
      </c>
      <c r="I93" s="411">
        <f t="shared" si="13"/>
        <v>64250</v>
      </c>
    </row>
    <row r="94" spans="1:9" ht="14.25">
      <c r="A94" s="565" t="s">
        <v>76</v>
      </c>
      <c r="B94" s="566"/>
      <c r="C94" s="566"/>
      <c r="D94" s="566"/>
      <c r="E94" s="566"/>
      <c r="F94" s="566"/>
      <c r="G94" s="566"/>
      <c r="H94" s="566"/>
      <c r="I94" s="567"/>
    </row>
    <row r="95" spans="1:9" ht="14.25">
      <c r="A95" s="391" t="s">
        <v>77</v>
      </c>
      <c r="B95" s="392">
        <v>6</v>
      </c>
      <c r="C95" s="412">
        <v>50</v>
      </c>
      <c r="D95" s="393" t="s">
        <v>78</v>
      </c>
      <c r="E95" s="393"/>
      <c r="F95" s="413">
        <v>14</v>
      </c>
      <c r="G95" s="392">
        <v>14</v>
      </c>
      <c r="H95" s="345">
        <v>13</v>
      </c>
      <c r="I95" s="414">
        <v>13</v>
      </c>
    </row>
    <row r="96" spans="1:9" ht="14.25">
      <c r="A96" s="391" t="s">
        <v>77</v>
      </c>
      <c r="B96" s="392">
        <v>8</v>
      </c>
      <c r="C96" s="412">
        <v>50</v>
      </c>
      <c r="D96" s="393" t="s">
        <v>78</v>
      </c>
      <c r="E96" s="393"/>
      <c r="F96" s="413">
        <v>18</v>
      </c>
      <c r="G96" s="392">
        <v>18</v>
      </c>
      <c r="H96" s="345">
        <v>17</v>
      </c>
      <c r="I96" s="414">
        <v>17</v>
      </c>
    </row>
    <row r="97" spans="1:9" ht="14.25">
      <c r="A97" s="391" t="s">
        <v>77</v>
      </c>
      <c r="B97" s="392">
        <v>10</v>
      </c>
      <c r="C97" s="412">
        <v>50</v>
      </c>
      <c r="D97" s="393" t="s">
        <v>78</v>
      </c>
      <c r="E97" s="393"/>
      <c r="F97" s="413">
        <v>30</v>
      </c>
      <c r="G97" s="392">
        <v>30</v>
      </c>
      <c r="H97" s="345">
        <v>29</v>
      </c>
      <c r="I97" s="414">
        <v>29</v>
      </c>
    </row>
    <row r="98" spans="1:9" ht="14.25">
      <c r="A98" s="391" t="s">
        <v>77</v>
      </c>
      <c r="B98" s="392">
        <v>12</v>
      </c>
      <c r="C98" s="412">
        <v>50</v>
      </c>
      <c r="D98" s="393" t="s">
        <v>78</v>
      </c>
      <c r="E98" s="393"/>
      <c r="F98" s="413">
        <v>43</v>
      </c>
      <c r="G98" s="392">
        <v>43</v>
      </c>
      <c r="H98" s="345">
        <v>42</v>
      </c>
      <c r="I98" s="414">
        <v>42</v>
      </c>
    </row>
    <row r="99" spans="1:9" ht="14.25">
      <c r="A99" s="571" t="s">
        <v>79</v>
      </c>
      <c r="B99" s="572"/>
      <c r="C99" s="572"/>
      <c r="D99" s="572"/>
      <c r="E99" s="572"/>
      <c r="F99" s="572"/>
      <c r="G99" s="572"/>
      <c r="H99" s="572"/>
      <c r="I99" s="573"/>
    </row>
    <row r="100" spans="1:9" ht="14.25">
      <c r="A100" s="415" t="s">
        <v>80</v>
      </c>
      <c r="B100" s="416" t="s">
        <v>81</v>
      </c>
      <c r="C100" s="416">
        <v>1.28</v>
      </c>
      <c r="D100" s="417">
        <v>6</v>
      </c>
      <c r="E100" s="393">
        <v>8</v>
      </c>
      <c r="F100" s="418">
        <f t="shared" ref="F100:F105" si="15">E100*G100/1000</f>
        <v>558.79999999999995</v>
      </c>
      <c r="G100" s="419">
        <v>69850</v>
      </c>
      <c r="H100" s="352">
        <f t="shared" ref="H100:I102" si="16">G100-1000</f>
        <v>68850</v>
      </c>
      <c r="I100" s="356">
        <f t="shared" si="16"/>
        <v>67850</v>
      </c>
    </row>
    <row r="101" spans="1:9" ht="14.25">
      <c r="A101" s="369" t="s">
        <v>80</v>
      </c>
      <c r="B101" s="370" t="s">
        <v>82</v>
      </c>
      <c r="C101" s="370">
        <v>1.66</v>
      </c>
      <c r="D101" s="389">
        <v>6</v>
      </c>
      <c r="E101" s="393">
        <v>10</v>
      </c>
      <c r="F101" s="394">
        <f t="shared" si="15"/>
        <v>698.5</v>
      </c>
      <c r="G101" s="395">
        <v>69850</v>
      </c>
      <c r="H101" s="358">
        <f t="shared" si="16"/>
        <v>68850</v>
      </c>
      <c r="I101" s="362">
        <f t="shared" si="16"/>
        <v>67850</v>
      </c>
    </row>
    <row r="102" spans="1:9" ht="14.25">
      <c r="A102" s="369" t="s">
        <v>80</v>
      </c>
      <c r="B102" s="370" t="s">
        <v>83</v>
      </c>
      <c r="C102" s="370">
        <v>2.39</v>
      </c>
      <c r="D102" s="389">
        <v>6</v>
      </c>
      <c r="E102" s="393">
        <v>14.5</v>
      </c>
      <c r="F102" s="394">
        <f t="shared" si="15"/>
        <v>998.33</v>
      </c>
      <c r="G102" s="395">
        <v>68850</v>
      </c>
      <c r="H102" s="358">
        <f t="shared" si="16"/>
        <v>67850</v>
      </c>
      <c r="I102" s="362">
        <f t="shared" si="16"/>
        <v>66850</v>
      </c>
    </row>
    <row r="103" spans="1:9" ht="14.25">
      <c r="A103" s="373" t="s">
        <v>80</v>
      </c>
      <c r="B103" s="374" t="s">
        <v>84</v>
      </c>
      <c r="C103" s="374">
        <v>3.09</v>
      </c>
      <c r="D103" s="399">
        <v>6</v>
      </c>
      <c r="E103" s="393">
        <v>19</v>
      </c>
      <c r="F103" s="420">
        <f t="shared" si="15"/>
        <v>1308.1500000000001</v>
      </c>
      <c r="G103" s="395">
        <v>68850</v>
      </c>
      <c r="H103" s="379">
        <f t="shared" ref="H103:H105" si="17">G103-1000</f>
        <v>67850</v>
      </c>
      <c r="I103" s="380">
        <f>H103-1000</f>
        <v>66850</v>
      </c>
    </row>
    <row r="104" spans="1:9" ht="14.25">
      <c r="A104" s="391" t="s">
        <v>80</v>
      </c>
      <c r="B104" s="392" t="s">
        <v>85</v>
      </c>
      <c r="C104" s="393">
        <v>3.84</v>
      </c>
      <c r="D104" s="421">
        <v>6</v>
      </c>
      <c r="E104" s="393">
        <v>23</v>
      </c>
      <c r="F104" s="394">
        <f t="shared" si="15"/>
        <v>1583.55</v>
      </c>
      <c r="G104" s="395">
        <v>68850</v>
      </c>
      <c r="H104" s="345">
        <f t="shared" si="17"/>
        <v>67850</v>
      </c>
      <c r="I104" s="396">
        <f>H104-1000</f>
        <v>66850</v>
      </c>
    </row>
    <row r="105" spans="1:9" ht="14.25">
      <c r="A105" s="391" t="s">
        <v>80</v>
      </c>
      <c r="B105" s="392" t="s">
        <v>86</v>
      </c>
      <c r="C105" s="393">
        <v>4.88</v>
      </c>
      <c r="D105" s="421">
        <v>6</v>
      </c>
      <c r="E105" s="393">
        <v>30</v>
      </c>
      <c r="F105" s="394">
        <f t="shared" si="15"/>
        <v>2065.5</v>
      </c>
      <c r="G105" s="395">
        <v>68850</v>
      </c>
      <c r="H105" s="345">
        <f t="shared" si="17"/>
        <v>67850</v>
      </c>
      <c r="I105" s="396">
        <f>H105-1000</f>
        <v>66850</v>
      </c>
    </row>
    <row r="106" spans="1:9" ht="14.25">
      <c r="A106" s="571" t="s">
        <v>87</v>
      </c>
      <c r="B106" s="572"/>
      <c r="C106" s="572"/>
      <c r="D106" s="572"/>
      <c r="E106" s="572"/>
      <c r="F106" s="572"/>
      <c r="G106" s="572"/>
      <c r="H106" s="572"/>
      <c r="I106" s="573"/>
    </row>
    <row r="107" spans="1:9" ht="14.25">
      <c r="A107" s="415" t="s">
        <v>88</v>
      </c>
      <c r="B107" s="416" t="s">
        <v>89</v>
      </c>
      <c r="C107" s="416">
        <v>4.62</v>
      </c>
      <c r="D107" s="417">
        <v>6</v>
      </c>
      <c r="E107" s="393">
        <v>28</v>
      </c>
      <c r="F107" s="422">
        <f t="shared" ref="F107:F122" si="18">E107*G107/1000</f>
        <v>1927.8</v>
      </c>
      <c r="G107" s="419">
        <v>68850</v>
      </c>
      <c r="H107" s="352">
        <f>G107-1000</f>
        <v>67850</v>
      </c>
      <c r="I107" s="356">
        <f>H107-1000</f>
        <v>66850</v>
      </c>
    </row>
    <row r="108" spans="1:9" ht="14.25">
      <c r="A108" s="369" t="s">
        <v>88</v>
      </c>
      <c r="B108" s="370" t="s">
        <v>90</v>
      </c>
      <c r="C108" s="370">
        <v>6.26</v>
      </c>
      <c r="D108" s="389">
        <v>12</v>
      </c>
      <c r="E108" s="393">
        <v>75</v>
      </c>
      <c r="F108" s="423">
        <f t="shared" si="18"/>
        <v>5163.75</v>
      </c>
      <c r="G108" s="419">
        <v>68850</v>
      </c>
      <c r="H108" s="358">
        <f t="shared" ref="H108:H119" si="19">G108-1000</f>
        <v>67850</v>
      </c>
      <c r="I108" s="362">
        <f>H108-1000</f>
        <v>66850</v>
      </c>
    </row>
    <row r="109" spans="1:9" ht="14.25">
      <c r="A109" s="369" t="s">
        <v>91</v>
      </c>
      <c r="B109" s="370" t="s">
        <v>92</v>
      </c>
      <c r="C109" s="370">
        <v>7.38</v>
      </c>
      <c r="D109" s="424">
        <v>12</v>
      </c>
      <c r="E109" s="425">
        <v>89</v>
      </c>
      <c r="F109" s="423">
        <f t="shared" si="18"/>
        <v>6127.65</v>
      </c>
      <c r="G109" s="419">
        <v>68850</v>
      </c>
      <c r="H109" s="358">
        <f t="shared" si="19"/>
        <v>67850</v>
      </c>
      <c r="I109" s="362">
        <f>H109-1000</f>
        <v>66850</v>
      </c>
    </row>
    <row r="110" spans="1:9" ht="14.25">
      <c r="A110" s="369" t="s">
        <v>88</v>
      </c>
      <c r="B110" s="370" t="s">
        <v>93</v>
      </c>
      <c r="C110" s="370">
        <v>9.67</v>
      </c>
      <c r="D110" s="389">
        <v>12</v>
      </c>
      <c r="E110" s="393">
        <v>116</v>
      </c>
      <c r="F110" s="423">
        <f t="shared" si="18"/>
        <v>7986.6</v>
      </c>
      <c r="G110" s="419">
        <v>68850</v>
      </c>
      <c r="H110" s="358">
        <f t="shared" si="19"/>
        <v>67850</v>
      </c>
      <c r="I110" s="362">
        <f>H110-1000</f>
        <v>66850</v>
      </c>
    </row>
    <row r="111" spans="1:9" ht="14.25">
      <c r="A111" s="369" t="s">
        <v>91</v>
      </c>
      <c r="B111" s="370" t="s">
        <v>94</v>
      </c>
      <c r="C111" s="370">
        <v>10.26</v>
      </c>
      <c r="D111" s="389">
        <v>12</v>
      </c>
      <c r="E111" s="393">
        <v>123</v>
      </c>
      <c r="F111" s="423">
        <f>E111*G111/1000</f>
        <v>8468.5499999999993</v>
      </c>
      <c r="G111" s="419">
        <v>68850</v>
      </c>
      <c r="H111" s="358">
        <f t="shared" si="19"/>
        <v>67850</v>
      </c>
      <c r="I111" s="362">
        <f>H111-1000</f>
        <v>66850</v>
      </c>
    </row>
    <row r="112" spans="1:9" ht="14.25">
      <c r="A112" s="369" t="s">
        <v>88</v>
      </c>
      <c r="B112" s="370" t="s">
        <v>95</v>
      </c>
      <c r="C112" s="370">
        <v>10.85</v>
      </c>
      <c r="D112" s="389">
        <v>12</v>
      </c>
      <c r="E112" s="393">
        <v>130</v>
      </c>
      <c r="F112" s="423">
        <f t="shared" si="18"/>
        <v>8950.5</v>
      </c>
      <c r="G112" s="419">
        <v>68850</v>
      </c>
      <c r="H112" s="358">
        <f t="shared" si="19"/>
        <v>67850</v>
      </c>
      <c r="I112" s="408">
        <f>H112-1000</f>
        <v>66850</v>
      </c>
    </row>
    <row r="113" spans="1:9" ht="14.25">
      <c r="A113" s="369" t="s">
        <v>88</v>
      </c>
      <c r="B113" s="370" t="s">
        <v>96</v>
      </c>
      <c r="C113" s="370">
        <v>12.13</v>
      </c>
      <c r="D113" s="389">
        <v>12</v>
      </c>
      <c r="E113" s="393">
        <v>146</v>
      </c>
      <c r="F113" s="423">
        <f t="shared" si="18"/>
        <v>10052.1</v>
      </c>
      <c r="G113" s="419">
        <v>68850</v>
      </c>
      <c r="H113" s="358">
        <f t="shared" si="19"/>
        <v>67850</v>
      </c>
      <c r="I113" s="362">
        <f>H113-1000</f>
        <v>66850</v>
      </c>
    </row>
    <row r="114" spans="1:9" ht="14.25">
      <c r="A114" s="369" t="s">
        <v>88</v>
      </c>
      <c r="B114" s="370" t="s">
        <v>97</v>
      </c>
      <c r="C114" s="370">
        <v>12.73</v>
      </c>
      <c r="D114" s="389">
        <v>12</v>
      </c>
      <c r="E114" s="393">
        <v>153</v>
      </c>
      <c r="F114" s="423">
        <f t="shared" si="18"/>
        <v>10534.05</v>
      </c>
      <c r="G114" s="419">
        <v>68850</v>
      </c>
      <c r="H114" s="358">
        <f t="shared" si="19"/>
        <v>67850</v>
      </c>
      <c r="I114" s="362">
        <f>H114-1000</f>
        <v>66850</v>
      </c>
    </row>
    <row r="115" spans="1:9" ht="14.25">
      <c r="A115" s="369" t="s">
        <v>91</v>
      </c>
      <c r="B115" s="370" t="s">
        <v>98</v>
      </c>
      <c r="C115" s="370">
        <v>17.149999999999999</v>
      </c>
      <c r="D115" s="389">
        <v>12</v>
      </c>
      <c r="E115" s="393">
        <v>206</v>
      </c>
      <c r="F115" s="423">
        <f t="shared" si="18"/>
        <v>14183.1</v>
      </c>
      <c r="G115" s="419">
        <v>68850</v>
      </c>
      <c r="H115" s="358">
        <f t="shared" si="19"/>
        <v>67850</v>
      </c>
      <c r="I115" s="362">
        <f>H115-1000</f>
        <v>66850</v>
      </c>
    </row>
    <row r="116" spans="1:9" ht="14.25">
      <c r="A116" s="369" t="s">
        <v>88</v>
      </c>
      <c r="B116" s="370" t="s">
        <v>99</v>
      </c>
      <c r="C116" s="370">
        <v>23.8</v>
      </c>
      <c r="D116" s="389">
        <v>12</v>
      </c>
      <c r="E116" s="393">
        <v>286</v>
      </c>
      <c r="F116" s="426">
        <f t="shared" si="18"/>
        <v>19691.099999999999</v>
      </c>
      <c r="G116" s="427">
        <v>68850</v>
      </c>
      <c r="H116" s="358">
        <f t="shared" si="19"/>
        <v>67850</v>
      </c>
      <c r="I116" s="362">
        <f>H116-1000</f>
        <v>66850</v>
      </c>
    </row>
    <row r="117" spans="1:9" ht="14.25">
      <c r="A117" s="369" t="s">
        <v>91</v>
      </c>
      <c r="B117" s="370" t="s">
        <v>100</v>
      </c>
      <c r="C117" s="370">
        <v>31.52</v>
      </c>
      <c r="D117" s="389">
        <v>12</v>
      </c>
      <c r="E117" s="393">
        <v>378</v>
      </c>
      <c r="F117" s="426">
        <f t="shared" si="18"/>
        <v>26025.3</v>
      </c>
      <c r="G117" s="427">
        <v>68850</v>
      </c>
      <c r="H117" s="358">
        <f t="shared" si="19"/>
        <v>67850</v>
      </c>
      <c r="I117" s="362">
        <f>H117-1000</f>
        <v>66850</v>
      </c>
    </row>
    <row r="118" spans="1:9" ht="14.25">
      <c r="A118" s="369" t="s">
        <v>88</v>
      </c>
      <c r="B118" s="370" t="s">
        <v>101</v>
      </c>
      <c r="C118" s="370">
        <v>41.63</v>
      </c>
      <c r="D118" s="389">
        <v>12</v>
      </c>
      <c r="E118" s="393">
        <v>500</v>
      </c>
      <c r="F118" s="426">
        <f t="shared" si="18"/>
        <v>34425</v>
      </c>
      <c r="G118" s="427">
        <v>68850</v>
      </c>
      <c r="H118" s="358">
        <f t="shared" si="19"/>
        <v>67850</v>
      </c>
      <c r="I118" s="362">
        <f>H118-1000</f>
        <v>66850</v>
      </c>
    </row>
    <row r="119" spans="1:9" ht="14.25">
      <c r="A119" s="363" t="s">
        <v>88</v>
      </c>
      <c r="B119" s="364" t="s">
        <v>102</v>
      </c>
      <c r="C119" s="364">
        <v>39.51</v>
      </c>
      <c r="D119" s="386">
        <v>12</v>
      </c>
      <c r="E119" s="428">
        <v>464</v>
      </c>
      <c r="F119" s="426">
        <f t="shared" si="18"/>
        <v>36772</v>
      </c>
      <c r="G119" s="409">
        <v>79250</v>
      </c>
      <c r="H119" s="358">
        <f t="shared" si="19"/>
        <v>78250</v>
      </c>
      <c r="I119" s="362">
        <f>H119-1000</f>
        <v>77250</v>
      </c>
    </row>
    <row r="120" spans="1:9" ht="14.25">
      <c r="A120" s="363" t="s">
        <v>88</v>
      </c>
      <c r="B120" s="364" t="s">
        <v>103</v>
      </c>
      <c r="C120" s="385">
        <v>47.2</v>
      </c>
      <c r="D120" s="386">
        <v>12</v>
      </c>
      <c r="E120" s="428">
        <v>566</v>
      </c>
      <c r="F120" s="426">
        <f t="shared" si="18"/>
        <v>44289.5</v>
      </c>
      <c r="G120" s="409">
        <v>78250</v>
      </c>
      <c r="H120" s="358">
        <f>G120-500</f>
        <v>77750</v>
      </c>
      <c r="I120" s="362">
        <f>H120-1000</f>
        <v>76750</v>
      </c>
    </row>
    <row r="121" spans="1:9" ht="14.25">
      <c r="A121" s="363" t="s">
        <v>88</v>
      </c>
      <c r="B121" s="364" t="s">
        <v>104</v>
      </c>
      <c r="C121" s="429">
        <v>62.54</v>
      </c>
      <c r="D121" s="430">
        <v>11.75</v>
      </c>
      <c r="E121" s="431">
        <v>735</v>
      </c>
      <c r="F121" s="432">
        <f t="shared" si="18"/>
        <v>57513.75</v>
      </c>
      <c r="G121" s="433">
        <v>78250</v>
      </c>
      <c r="H121" s="379">
        <f>G121-500</f>
        <v>77750</v>
      </c>
      <c r="I121" s="380">
        <f>H121-1000</f>
        <v>76750</v>
      </c>
    </row>
    <row r="122" spans="1:9" ht="14.25">
      <c r="A122" s="434" t="s">
        <v>88</v>
      </c>
      <c r="B122" s="430" t="s">
        <v>105</v>
      </c>
      <c r="C122" s="435">
        <v>54.9</v>
      </c>
      <c r="D122" s="431">
        <v>12</v>
      </c>
      <c r="E122" s="431">
        <v>874</v>
      </c>
      <c r="F122" s="420">
        <f t="shared" si="18"/>
        <v>82724.100000000006</v>
      </c>
      <c r="G122" s="436">
        <v>94650</v>
      </c>
      <c r="H122" s="437">
        <f>G122-500</f>
        <v>94150</v>
      </c>
      <c r="I122" s="438">
        <f>H122-1000</f>
        <v>93150</v>
      </c>
    </row>
    <row r="123" spans="1:9" ht="14.25">
      <c r="A123" s="571" t="s">
        <v>106</v>
      </c>
      <c r="B123" s="572"/>
      <c r="C123" s="572"/>
      <c r="D123" s="572"/>
      <c r="E123" s="572"/>
      <c r="F123" s="572"/>
      <c r="G123" s="572"/>
      <c r="H123" s="572"/>
      <c r="I123" s="573"/>
    </row>
    <row r="124" spans="1:9" ht="14.25">
      <c r="A124" s="439" t="s">
        <v>107</v>
      </c>
      <c r="B124" s="392" t="s">
        <v>108</v>
      </c>
      <c r="C124" s="440">
        <v>2.15</v>
      </c>
      <c r="D124" s="440" t="s">
        <v>109</v>
      </c>
      <c r="E124" s="440"/>
      <c r="F124" s="441">
        <f>C124*G124/1000</f>
        <v>371.63</v>
      </c>
      <c r="G124" s="440">
        <v>172850</v>
      </c>
      <c r="H124" s="440">
        <f>G124-500</f>
        <v>172350</v>
      </c>
      <c r="I124" s="396">
        <f t="shared" ref="I124:I131" si="20">H124-1000</f>
        <v>171350</v>
      </c>
    </row>
    <row r="125" spans="1:9" ht="14.25">
      <c r="A125" s="439" t="s">
        <v>107</v>
      </c>
      <c r="B125" s="392" t="s">
        <v>110</v>
      </c>
      <c r="C125" s="440">
        <v>2.76</v>
      </c>
      <c r="D125" s="440" t="s">
        <v>109</v>
      </c>
      <c r="E125" s="440"/>
      <c r="F125" s="441">
        <f>C125*G125/1000</f>
        <v>737.61</v>
      </c>
      <c r="G125" s="440">
        <v>267250</v>
      </c>
      <c r="H125" s="440">
        <f>G125-500</f>
        <v>266750</v>
      </c>
      <c r="I125" s="442">
        <f t="shared" si="20"/>
        <v>265750</v>
      </c>
    </row>
    <row r="126" spans="1:9" ht="14.25">
      <c r="A126" s="439" t="s">
        <v>107</v>
      </c>
      <c r="B126" s="419" t="s">
        <v>89</v>
      </c>
      <c r="C126" s="440">
        <v>4.62</v>
      </c>
      <c r="D126" s="440" t="s">
        <v>109</v>
      </c>
      <c r="E126" s="440"/>
      <c r="F126" s="441">
        <f>C126*G126/1000</f>
        <v>832.76</v>
      </c>
      <c r="G126" s="440">
        <v>180250</v>
      </c>
      <c r="H126" s="440">
        <f>G126-500</f>
        <v>179750</v>
      </c>
      <c r="I126" s="396">
        <f t="shared" si="20"/>
        <v>178750</v>
      </c>
    </row>
    <row r="127" spans="1:9" ht="14.25">
      <c r="A127" s="439" t="s">
        <v>107</v>
      </c>
      <c r="B127" s="419" t="s">
        <v>111</v>
      </c>
      <c r="C127" s="392">
        <v>5.23</v>
      </c>
      <c r="D127" s="440" t="s">
        <v>109</v>
      </c>
      <c r="E127" s="392"/>
      <c r="F127" s="413">
        <f>G127*C127/1000</f>
        <v>904.01</v>
      </c>
      <c r="G127" s="392">
        <v>172850</v>
      </c>
      <c r="H127" s="345">
        <f>G127-500</f>
        <v>172350</v>
      </c>
      <c r="I127" s="396">
        <f t="shared" si="20"/>
        <v>171350</v>
      </c>
    </row>
    <row r="128" spans="1:9" ht="14.25">
      <c r="A128" s="443" t="s">
        <v>107</v>
      </c>
      <c r="B128" s="416" t="s">
        <v>112</v>
      </c>
      <c r="C128" s="416">
        <v>7.1</v>
      </c>
      <c r="D128" s="440" t="s">
        <v>109</v>
      </c>
      <c r="E128" s="444"/>
      <c r="F128" s="445">
        <f>G128*C128/1000</f>
        <v>1269.8399999999999</v>
      </c>
      <c r="G128" s="446">
        <v>178850</v>
      </c>
      <c r="H128" s="352">
        <f>G128-1000</f>
        <v>177850</v>
      </c>
      <c r="I128" s="356">
        <f>H128-1000</f>
        <v>176850</v>
      </c>
    </row>
    <row r="129" spans="1:9" ht="14.25">
      <c r="A129" s="447" t="s">
        <v>113</v>
      </c>
      <c r="B129" s="370" t="s">
        <v>114</v>
      </c>
      <c r="C129" s="448">
        <v>8.3800000000000008</v>
      </c>
      <c r="D129" s="440" t="s">
        <v>109</v>
      </c>
      <c r="E129" s="449"/>
      <c r="F129" s="366">
        <f>G129*C129/1000</f>
        <v>1448.48</v>
      </c>
      <c r="G129" s="367">
        <v>172850</v>
      </c>
      <c r="H129" s="358">
        <f>G129-1000</f>
        <v>171850</v>
      </c>
      <c r="I129" s="362">
        <f t="shared" si="20"/>
        <v>170850</v>
      </c>
    </row>
    <row r="130" spans="1:9" ht="14.25">
      <c r="A130" s="447" t="s">
        <v>113</v>
      </c>
      <c r="B130" s="374" t="s">
        <v>94</v>
      </c>
      <c r="C130" s="450">
        <v>10.26</v>
      </c>
      <c r="D130" s="451" t="s">
        <v>109</v>
      </c>
      <c r="E130" s="452"/>
      <c r="F130" s="377">
        <f>C130*G130/1000</f>
        <v>1773.44</v>
      </c>
      <c r="G130" s="450">
        <v>172850</v>
      </c>
      <c r="H130" s="379">
        <f>G130-1000</f>
        <v>171850</v>
      </c>
      <c r="I130" s="380">
        <f t="shared" si="20"/>
        <v>170850</v>
      </c>
    </row>
    <row r="131" spans="1:9" ht="14.25">
      <c r="A131" s="453" t="s">
        <v>115</v>
      </c>
      <c r="B131" s="392" t="s">
        <v>116</v>
      </c>
      <c r="C131" s="435">
        <v>36.6</v>
      </c>
      <c r="D131" s="440" t="s">
        <v>109</v>
      </c>
      <c r="E131" s="435"/>
      <c r="F131" s="413">
        <f>C131*G131/1000</f>
        <v>4510.95</v>
      </c>
      <c r="G131" s="435">
        <v>123250</v>
      </c>
      <c r="H131" s="345">
        <f>G131-1000</f>
        <v>122250</v>
      </c>
      <c r="I131" s="396">
        <f t="shared" si="20"/>
        <v>121250</v>
      </c>
    </row>
    <row r="132" spans="1:9" ht="14.25">
      <c r="A132" s="571" t="s">
        <v>117</v>
      </c>
      <c r="B132" s="572"/>
      <c r="C132" s="572"/>
      <c r="D132" s="572"/>
      <c r="E132" s="572"/>
      <c r="F132" s="572"/>
      <c r="G132" s="572"/>
      <c r="H132" s="572"/>
      <c r="I132" s="573"/>
    </row>
    <row r="133" spans="1:9" ht="14.25">
      <c r="A133" s="351" t="s">
        <v>118</v>
      </c>
      <c r="B133" s="346" t="s">
        <v>119</v>
      </c>
      <c r="C133" s="346">
        <v>0.312</v>
      </c>
      <c r="D133" s="347">
        <v>6</v>
      </c>
      <c r="E133" s="347">
        <v>1.9</v>
      </c>
      <c r="F133" s="347">
        <f>E133*G133/1000</f>
        <v>152.47999999999999</v>
      </c>
      <c r="G133" s="346">
        <v>80250</v>
      </c>
      <c r="H133" s="346">
        <f>G133-1000</f>
        <v>79250</v>
      </c>
      <c r="I133" s="350">
        <f>H133-1000</f>
        <v>78250</v>
      </c>
    </row>
    <row r="134" spans="1:9" ht="14.25">
      <c r="A134" s="351" t="s">
        <v>118</v>
      </c>
      <c r="B134" s="346" t="s">
        <v>120</v>
      </c>
      <c r="C134" s="454">
        <v>0.37</v>
      </c>
      <c r="D134" s="455">
        <v>6</v>
      </c>
      <c r="E134" s="455">
        <v>2.2999999999999998</v>
      </c>
      <c r="F134" s="455">
        <f>G134*E134/1000</f>
        <v>184.58</v>
      </c>
      <c r="G134" s="456">
        <v>80250</v>
      </c>
      <c r="H134" s="456">
        <f>G134-1000</f>
        <v>79250</v>
      </c>
      <c r="I134" s="515">
        <f>H134-1000</f>
        <v>78250</v>
      </c>
    </row>
    <row r="135" spans="1:9" ht="14.25">
      <c r="A135" s="351" t="s">
        <v>118</v>
      </c>
      <c r="B135" s="352" t="s">
        <v>121</v>
      </c>
      <c r="C135" s="457">
        <v>0.43</v>
      </c>
      <c r="D135" s="458">
        <v>6</v>
      </c>
      <c r="E135" s="458">
        <v>3</v>
      </c>
      <c r="F135" s="459">
        <f t="shared" ref="F135:F159" si="21">E135*G135/1000</f>
        <v>239.55</v>
      </c>
      <c r="G135" s="460">
        <v>79850</v>
      </c>
      <c r="H135" s="457">
        <f t="shared" ref="H135:H150" si="22">G135-1000</f>
        <v>78850</v>
      </c>
      <c r="I135" s="460">
        <f t="shared" ref="I135:I159" si="23">H135-1000</f>
        <v>77850</v>
      </c>
    </row>
    <row r="136" spans="1:9" ht="14.25">
      <c r="A136" s="351" t="s">
        <v>118</v>
      </c>
      <c r="B136" s="352" t="s">
        <v>122</v>
      </c>
      <c r="C136" s="352">
        <v>0.501</v>
      </c>
      <c r="D136" s="383">
        <v>6</v>
      </c>
      <c r="E136" s="354">
        <v>3.63</v>
      </c>
      <c r="F136" s="384">
        <f t="shared" si="21"/>
        <v>289.86</v>
      </c>
      <c r="G136" s="381">
        <v>79850</v>
      </c>
      <c r="H136" s="352">
        <f t="shared" si="22"/>
        <v>78850</v>
      </c>
      <c r="I136" s="356">
        <f t="shared" si="23"/>
        <v>77850</v>
      </c>
    </row>
    <row r="137" spans="1:9" ht="14.25">
      <c r="A137" s="357" t="s">
        <v>118</v>
      </c>
      <c r="B137" s="358" t="s">
        <v>123</v>
      </c>
      <c r="C137" s="358">
        <v>0.60499999999999998</v>
      </c>
      <c r="D137" s="402">
        <v>6</v>
      </c>
      <c r="E137" s="360">
        <v>4</v>
      </c>
      <c r="F137" s="387">
        <f t="shared" si="21"/>
        <v>301.8</v>
      </c>
      <c r="G137" s="407">
        <v>75450</v>
      </c>
      <c r="H137" s="358">
        <f t="shared" si="22"/>
        <v>74450</v>
      </c>
      <c r="I137" s="362">
        <f t="shared" si="23"/>
        <v>73450</v>
      </c>
    </row>
    <row r="138" spans="1:9" ht="14.25">
      <c r="A138" s="357" t="s">
        <v>118</v>
      </c>
      <c r="B138" s="358" t="s">
        <v>124</v>
      </c>
      <c r="C138" s="461">
        <v>0.58299999999999996</v>
      </c>
      <c r="D138" s="402">
        <v>6</v>
      </c>
      <c r="E138" s="360">
        <v>3.5</v>
      </c>
      <c r="F138" s="387">
        <f t="shared" si="21"/>
        <v>279.48</v>
      </c>
      <c r="G138" s="407">
        <v>79850</v>
      </c>
      <c r="H138" s="358">
        <f t="shared" si="22"/>
        <v>78850</v>
      </c>
      <c r="I138" s="362">
        <f t="shared" si="23"/>
        <v>77850</v>
      </c>
    </row>
    <row r="139" spans="1:9" ht="14.25">
      <c r="A139" s="357" t="s">
        <v>118</v>
      </c>
      <c r="B139" s="407" t="s">
        <v>125</v>
      </c>
      <c r="C139" s="358">
        <v>0.69</v>
      </c>
      <c r="D139" s="402">
        <v>6</v>
      </c>
      <c r="E139" s="360">
        <v>4</v>
      </c>
      <c r="F139" s="387">
        <f t="shared" si="21"/>
        <v>319.39999999999998</v>
      </c>
      <c r="G139" s="407">
        <v>79850</v>
      </c>
      <c r="H139" s="358">
        <f t="shared" si="22"/>
        <v>78850</v>
      </c>
      <c r="I139" s="362">
        <f t="shared" si="23"/>
        <v>77850</v>
      </c>
    </row>
    <row r="140" spans="1:9" ht="14.25">
      <c r="A140" s="357" t="s">
        <v>118</v>
      </c>
      <c r="B140" s="358" t="s">
        <v>126</v>
      </c>
      <c r="C140" s="358">
        <v>0.84099999999999997</v>
      </c>
      <c r="D140" s="402">
        <v>6</v>
      </c>
      <c r="E140" s="360">
        <v>5</v>
      </c>
      <c r="F140" s="387">
        <f t="shared" si="21"/>
        <v>377.25</v>
      </c>
      <c r="G140" s="407">
        <v>75450</v>
      </c>
      <c r="H140" s="358">
        <f t="shared" si="22"/>
        <v>74450</v>
      </c>
      <c r="I140" s="362">
        <f t="shared" si="23"/>
        <v>73450</v>
      </c>
    </row>
    <row r="141" spans="1:9" ht="14.25">
      <c r="A141" s="357" t="s">
        <v>118</v>
      </c>
      <c r="B141" s="358" t="s">
        <v>127</v>
      </c>
      <c r="C141" s="358">
        <v>1.08</v>
      </c>
      <c r="D141" s="402">
        <v>6</v>
      </c>
      <c r="E141" s="360">
        <v>6.5</v>
      </c>
      <c r="F141" s="387">
        <f t="shared" si="21"/>
        <v>480.03</v>
      </c>
      <c r="G141" s="407">
        <v>73850</v>
      </c>
      <c r="H141" s="358">
        <f t="shared" si="22"/>
        <v>72850</v>
      </c>
      <c r="I141" s="362">
        <f t="shared" si="23"/>
        <v>71850</v>
      </c>
    </row>
    <row r="142" spans="1:9" ht="14.25">
      <c r="A142" s="363" t="s">
        <v>118</v>
      </c>
      <c r="B142" s="364" t="s">
        <v>128</v>
      </c>
      <c r="C142" s="385">
        <v>1.07</v>
      </c>
      <c r="D142" s="385">
        <v>6</v>
      </c>
      <c r="E142" s="386">
        <v>6.5</v>
      </c>
      <c r="F142" s="387">
        <f t="shared" si="21"/>
        <v>490.43</v>
      </c>
      <c r="G142" s="409">
        <v>75450</v>
      </c>
      <c r="H142" s="358">
        <f t="shared" si="22"/>
        <v>74450</v>
      </c>
      <c r="I142" s="362">
        <f t="shared" si="23"/>
        <v>73450</v>
      </c>
    </row>
    <row r="143" spans="1:9" ht="14.25">
      <c r="A143" s="363" t="s">
        <v>118</v>
      </c>
      <c r="B143" s="364" t="s">
        <v>129</v>
      </c>
      <c r="C143" s="385">
        <v>1.39</v>
      </c>
      <c r="D143" s="385">
        <v>6</v>
      </c>
      <c r="E143" s="386">
        <v>8</v>
      </c>
      <c r="F143" s="387">
        <f t="shared" si="21"/>
        <v>590.79999999999995</v>
      </c>
      <c r="G143" s="409">
        <v>73850</v>
      </c>
      <c r="H143" s="358">
        <f t="shared" si="22"/>
        <v>72850</v>
      </c>
      <c r="I143" s="362">
        <f t="shared" si="23"/>
        <v>71850</v>
      </c>
    </row>
    <row r="144" spans="1:9" ht="14.25">
      <c r="A144" s="363" t="s">
        <v>118</v>
      </c>
      <c r="B144" s="364" t="s">
        <v>130</v>
      </c>
      <c r="C144" s="364">
        <v>1.31</v>
      </c>
      <c r="D144" s="385">
        <v>6</v>
      </c>
      <c r="E144" s="386">
        <v>8</v>
      </c>
      <c r="F144" s="387">
        <f t="shared" si="21"/>
        <v>603.6</v>
      </c>
      <c r="G144" s="409">
        <v>75450</v>
      </c>
      <c r="H144" s="358">
        <f t="shared" si="22"/>
        <v>74450</v>
      </c>
      <c r="I144" s="362">
        <f t="shared" si="23"/>
        <v>73450</v>
      </c>
    </row>
    <row r="145" spans="1:9" ht="14.25">
      <c r="A145" s="363" t="s">
        <v>118</v>
      </c>
      <c r="B145" s="364" t="s">
        <v>131</v>
      </c>
      <c r="C145" s="364">
        <v>1.7</v>
      </c>
      <c r="D145" s="385">
        <v>6</v>
      </c>
      <c r="E145" s="386">
        <v>10</v>
      </c>
      <c r="F145" s="387">
        <f t="shared" si="21"/>
        <v>738.5</v>
      </c>
      <c r="G145" s="409">
        <v>73850</v>
      </c>
      <c r="H145" s="358">
        <f t="shared" si="22"/>
        <v>72850</v>
      </c>
      <c r="I145" s="362">
        <f t="shared" si="23"/>
        <v>71850</v>
      </c>
    </row>
    <row r="146" spans="1:9" ht="14.25">
      <c r="A146" s="369" t="s">
        <v>118</v>
      </c>
      <c r="B146" s="370" t="s">
        <v>132</v>
      </c>
      <c r="C146" s="370">
        <v>1.78</v>
      </c>
      <c r="D146" s="388">
        <v>6</v>
      </c>
      <c r="E146" s="389">
        <v>11</v>
      </c>
      <c r="F146" s="387">
        <f t="shared" si="21"/>
        <v>829.95</v>
      </c>
      <c r="G146" s="427">
        <v>75450</v>
      </c>
      <c r="H146" s="358">
        <f t="shared" si="22"/>
        <v>74450</v>
      </c>
      <c r="I146" s="362">
        <f t="shared" si="23"/>
        <v>73450</v>
      </c>
    </row>
    <row r="147" spans="1:9" ht="14.25">
      <c r="A147" s="369" t="s">
        <v>118</v>
      </c>
      <c r="B147" s="370" t="s">
        <v>133</v>
      </c>
      <c r="C147" s="370">
        <v>2.33</v>
      </c>
      <c r="D147" s="388">
        <v>6</v>
      </c>
      <c r="E147" s="389">
        <v>14</v>
      </c>
      <c r="F147" s="387">
        <f t="shared" si="21"/>
        <v>1033.9000000000001</v>
      </c>
      <c r="G147" s="367">
        <v>73850</v>
      </c>
      <c r="H147" s="358">
        <f t="shared" si="22"/>
        <v>72850</v>
      </c>
      <c r="I147" s="362">
        <f t="shared" si="23"/>
        <v>71850</v>
      </c>
    </row>
    <row r="148" spans="1:9" ht="14.25">
      <c r="A148" s="369" t="s">
        <v>134</v>
      </c>
      <c r="B148" s="370" t="s">
        <v>135</v>
      </c>
      <c r="C148" s="370">
        <v>2.96</v>
      </c>
      <c r="D148" s="388">
        <v>6</v>
      </c>
      <c r="E148" s="389">
        <v>18</v>
      </c>
      <c r="F148" s="387">
        <f t="shared" si="21"/>
        <v>1329.3</v>
      </c>
      <c r="G148" s="427">
        <v>73850</v>
      </c>
      <c r="H148" s="358">
        <f t="shared" si="22"/>
        <v>72850</v>
      </c>
      <c r="I148" s="362">
        <f t="shared" si="23"/>
        <v>71850</v>
      </c>
    </row>
    <row r="149" spans="1:9" ht="14.25">
      <c r="A149" s="369" t="s">
        <v>134</v>
      </c>
      <c r="B149" s="370" t="s">
        <v>136</v>
      </c>
      <c r="C149" s="370">
        <v>4.3099999999999996</v>
      </c>
      <c r="D149" s="388">
        <v>6</v>
      </c>
      <c r="E149" s="389">
        <v>26</v>
      </c>
      <c r="F149" s="387">
        <f t="shared" si="21"/>
        <v>1790.1</v>
      </c>
      <c r="G149" s="367">
        <v>68850</v>
      </c>
      <c r="H149" s="358">
        <f t="shared" si="22"/>
        <v>67850</v>
      </c>
      <c r="I149" s="362">
        <f t="shared" si="23"/>
        <v>66850</v>
      </c>
    </row>
    <row r="150" spans="1:9" ht="14.25">
      <c r="A150" s="369" t="s">
        <v>134</v>
      </c>
      <c r="B150" s="370" t="s">
        <v>137</v>
      </c>
      <c r="C150" s="370">
        <v>2.73</v>
      </c>
      <c r="D150" s="388">
        <v>6</v>
      </c>
      <c r="E150" s="389">
        <v>16.5</v>
      </c>
      <c r="F150" s="387">
        <f t="shared" si="21"/>
        <v>1244.93</v>
      </c>
      <c r="G150" s="367">
        <v>75450</v>
      </c>
      <c r="H150" s="358">
        <f t="shared" si="22"/>
        <v>74450</v>
      </c>
      <c r="I150" s="362">
        <f t="shared" si="23"/>
        <v>73450</v>
      </c>
    </row>
    <row r="151" spans="1:9" ht="14.25">
      <c r="A151" s="369" t="s">
        <v>134</v>
      </c>
      <c r="B151" s="370" t="s">
        <v>138</v>
      </c>
      <c r="C151" s="370">
        <v>3.59</v>
      </c>
      <c r="D151" s="388">
        <v>6</v>
      </c>
      <c r="E151" s="389">
        <v>22</v>
      </c>
      <c r="F151" s="387">
        <f t="shared" si="21"/>
        <v>1624.7</v>
      </c>
      <c r="G151" s="427">
        <v>73850</v>
      </c>
      <c r="H151" s="358">
        <f t="shared" ref="H151:H154" si="24">G151-1000</f>
        <v>72850</v>
      </c>
      <c r="I151" s="362">
        <f t="shared" si="23"/>
        <v>71850</v>
      </c>
    </row>
    <row r="152" spans="1:9" ht="14.25">
      <c r="A152" s="369" t="s">
        <v>134</v>
      </c>
      <c r="B152" s="370" t="s">
        <v>139</v>
      </c>
      <c r="C152" s="370">
        <v>5.25</v>
      </c>
      <c r="D152" s="388">
        <v>6</v>
      </c>
      <c r="E152" s="389">
        <v>31.5</v>
      </c>
      <c r="F152" s="387">
        <f t="shared" si="21"/>
        <v>2168.7800000000002</v>
      </c>
      <c r="G152" s="427">
        <v>68850</v>
      </c>
      <c r="H152" s="358">
        <f t="shared" si="24"/>
        <v>67850</v>
      </c>
      <c r="I152" s="362">
        <f t="shared" si="23"/>
        <v>66850</v>
      </c>
    </row>
    <row r="153" spans="1:9" ht="14.25">
      <c r="A153" s="369" t="s">
        <v>134</v>
      </c>
      <c r="B153" s="370" t="s">
        <v>140</v>
      </c>
      <c r="C153" s="361">
        <v>7.13</v>
      </c>
      <c r="D153" s="388">
        <v>12</v>
      </c>
      <c r="E153" s="389">
        <v>86</v>
      </c>
      <c r="F153" s="387">
        <f t="shared" si="21"/>
        <v>5921.1</v>
      </c>
      <c r="G153" s="427">
        <v>68850</v>
      </c>
      <c r="H153" s="358">
        <f t="shared" si="24"/>
        <v>67850</v>
      </c>
      <c r="I153" s="362">
        <f t="shared" si="23"/>
        <v>66850</v>
      </c>
    </row>
    <row r="154" spans="1:9" ht="14.25">
      <c r="A154" s="369" t="s">
        <v>134</v>
      </c>
      <c r="B154" s="370" t="s">
        <v>141</v>
      </c>
      <c r="C154" s="361">
        <v>9.33</v>
      </c>
      <c r="D154" s="388">
        <v>12</v>
      </c>
      <c r="E154" s="389">
        <v>112</v>
      </c>
      <c r="F154" s="387">
        <f>E154*G154/1000</f>
        <v>7711.2</v>
      </c>
      <c r="G154" s="427">
        <v>68850</v>
      </c>
      <c r="H154" s="358">
        <f t="shared" si="24"/>
        <v>67850</v>
      </c>
      <c r="I154" s="362">
        <f t="shared" si="23"/>
        <v>66850</v>
      </c>
    </row>
    <row r="155" spans="1:9" ht="14.25">
      <c r="A155" s="369" t="s">
        <v>134</v>
      </c>
      <c r="B155" s="370" t="s">
        <v>142</v>
      </c>
      <c r="C155" s="462">
        <v>9.02</v>
      </c>
      <c r="D155" s="388">
        <v>12</v>
      </c>
      <c r="E155" s="389">
        <v>108</v>
      </c>
      <c r="F155" s="387">
        <f t="shared" si="21"/>
        <v>7435.8</v>
      </c>
      <c r="G155" s="427">
        <v>68850</v>
      </c>
      <c r="H155" s="358">
        <f>G155-1000</f>
        <v>67850</v>
      </c>
      <c r="I155" s="362">
        <f t="shared" si="23"/>
        <v>66850</v>
      </c>
    </row>
    <row r="156" spans="1:9" ht="14.25">
      <c r="A156" s="369" t="s">
        <v>134</v>
      </c>
      <c r="B156" s="370" t="s">
        <v>143</v>
      </c>
      <c r="C156" s="462">
        <v>11.84</v>
      </c>
      <c r="D156" s="388">
        <v>12</v>
      </c>
      <c r="E156" s="463">
        <v>142</v>
      </c>
      <c r="F156" s="387">
        <f t="shared" si="21"/>
        <v>9776.7000000000007</v>
      </c>
      <c r="G156" s="427">
        <v>68850</v>
      </c>
      <c r="H156" s="358">
        <f>G156-1000</f>
        <v>67850</v>
      </c>
      <c r="I156" s="362">
        <f t="shared" si="23"/>
        <v>66850</v>
      </c>
    </row>
    <row r="157" spans="1:9" ht="14.25">
      <c r="A157" s="369" t="s">
        <v>134</v>
      </c>
      <c r="B157" s="370" t="s">
        <v>144</v>
      </c>
      <c r="C157" s="464">
        <v>14.25</v>
      </c>
      <c r="D157" s="465">
        <v>12</v>
      </c>
      <c r="E157" s="360">
        <v>171</v>
      </c>
      <c r="F157" s="387">
        <f t="shared" si="21"/>
        <v>11773.35</v>
      </c>
      <c r="G157" s="427">
        <v>68850</v>
      </c>
      <c r="H157" s="358">
        <f>G157-1000</f>
        <v>67850</v>
      </c>
      <c r="I157" s="362">
        <f t="shared" si="23"/>
        <v>66850</v>
      </c>
    </row>
    <row r="158" spans="1:9" ht="14.25">
      <c r="A158" s="373" t="s">
        <v>134</v>
      </c>
      <c r="B158" s="374" t="s">
        <v>145</v>
      </c>
      <c r="C158" s="466">
        <v>16.760000000000002</v>
      </c>
      <c r="D158" s="467">
        <v>12</v>
      </c>
      <c r="E158" s="468">
        <v>201</v>
      </c>
      <c r="F158" s="400">
        <f t="shared" si="21"/>
        <v>13838.85</v>
      </c>
      <c r="G158" s="469">
        <v>68850</v>
      </c>
      <c r="H158" s="379">
        <f>G158-1000</f>
        <v>67850</v>
      </c>
      <c r="I158" s="380">
        <f t="shared" si="23"/>
        <v>66850</v>
      </c>
    </row>
    <row r="159" spans="1:9" ht="14.25">
      <c r="A159" s="391" t="s">
        <v>134</v>
      </c>
      <c r="B159" s="392" t="s">
        <v>146</v>
      </c>
      <c r="C159" s="470">
        <v>36.1</v>
      </c>
      <c r="D159" s="471">
        <v>12</v>
      </c>
      <c r="E159" s="471">
        <v>433</v>
      </c>
      <c r="F159" s="394">
        <f t="shared" si="21"/>
        <v>33882.25</v>
      </c>
      <c r="G159" s="472">
        <v>78250</v>
      </c>
      <c r="H159" s="345">
        <f>G159-1000</f>
        <v>77250</v>
      </c>
      <c r="I159" s="396">
        <f t="shared" si="23"/>
        <v>76250</v>
      </c>
    </row>
    <row r="160" spans="1:9" ht="14.25">
      <c r="A160" s="571" t="s">
        <v>147</v>
      </c>
      <c r="B160" s="572"/>
      <c r="C160" s="572"/>
      <c r="D160" s="572"/>
      <c r="E160" s="572"/>
      <c r="F160" s="572"/>
      <c r="G160" s="572"/>
      <c r="H160" s="572"/>
      <c r="I160" s="573"/>
    </row>
    <row r="161" spans="1:9" ht="14.25">
      <c r="A161" s="474" t="s">
        <v>148</v>
      </c>
      <c r="B161" s="440" t="s">
        <v>149</v>
      </c>
      <c r="C161" s="440">
        <v>0.61</v>
      </c>
      <c r="D161" s="475">
        <v>6</v>
      </c>
      <c r="E161" s="475">
        <v>3</v>
      </c>
      <c r="F161" s="475">
        <f>4*G161/1000</f>
        <v>301.8</v>
      </c>
      <c r="G161" s="440">
        <v>75450</v>
      </c>
      <c r="H161" s="440">
        <f>G161-1000</f>
        <v>74450</v>
      </c>
      <c r="I161" s="476">
        <f>H161-1000</f>
        <v>73450</v>
      </c>
    </row>
    <row r="162" spans="1:9" ht="14.25">
      <c r="A162" s="474" t="s">
        <v>148</v>
      </c>
      <c r="B162" s="416" t="s">
        <v>150</v>
      </c>
      <c r="C162" s="477">
        <v>1.08</v>
      </c>
      <c r="D162" s="478">
        <v>6</v>
      </c>
      <c r="E162" s="479">
        <v>6.5</v>
      </c>
      <c r="F162" s="384">
        <f t="shared" ref="F162:F182" si="25">E162*G162/1000</f>
        <v>490.43</v>
      </c>
      <c r="G162" s="446">
        <v>75450</v>
      </c>
      <c r="H162" s="352">
        <f>G162-1000</f>
        <v>74450</v>
      </c>
      <c r="I162" s="397">
        <f>H162-1000</f>
        <v>73450</v>
      </c>
    </row>
    <row r="163" spans="1:9" ht="14.25">
      <c r="A163" s="363" t="s">
        <v>148</v>
      </c>
      <c r="B163" s="364" t="s">
        <v>151</v>
      </c>
      <c r="C163" s="464">
        <v>1.07</v>
      </c>
      <c r="D163" s="465">
        <v>6</v>
      </c>
      <c r="E163" s="480">
        <v>6.5</v>
      </c>
      <c r="F163" s="387">
        <f t="shared" si="25"/>
        <v>512.53</v>
      </c>
      <c r="G163" s="427">
        <v>78850</v>
      </c>
      <c r="H163" s="358">
        <f t="shared" ref="H163:H182" si="26">G163-1000</f>
        <v>77850</v>
      </c>
      <c r="I163" s="362">
        <f t="shared" ref="I163:I182" si="27">H163-1000</f>
        <v>76850</v>
      </c>
    </row>
    <row r="164" spans="1:9" ht="14.25">
      <c r="A164" s="363" t="s">
        <v>148</v>
      </c>
      <c r="B164" s="364" t="s">
        <v>152</v>
      </c>
      <c r="C164" s="385">
        <v>1.31</v>
      </c>
      <c r="D164" s="385">
        <v>6</v>
      </c>
      <c r="E164" s="405">
        <v>8</v>
      </c>
      <c r="F164" s="387">
        <f t="shared" si="25"/>
        <v>603.6</v>
      </c>
      <c r="G164" s="409">
        <v>75450</v>
      </c>
      <c r="H164" s="358">
        <f t="shared" si="26"/>
        <v>74450</v>
      </c>
      <c r="I164" s="362">
        <f t="shared" si="27"/>
        <v>73450</v>
      </c>
    </row>
    <row r="165" spans="1:9" ht="14.25">
      <c r="A165" s="363" t="s">
        <v>148</v>
      </c>
      <c r="B165" s="364" t="s">
        <v>153</v>
      </c>
      <c r="C165" s="385">
        <v>1.7</v>
      </c>
      <c r="D165" s="385">
        <v>6</v>
      </c>
      <c r="E165" s="386">
        <v>10.5</v>
      </c>
      <c r="F165" s="387">
        <f t="shared" si="25"/>
        <v>775.43</v>
      </c>
      <c r="G165" s="409">
        <v>73850</v>
      </c>
      <c r="H165" s="358">
        <f t="shared" si="26"/>
        <v>72850</v>
      </c>
      <c r="I165" s="362">
        <f t="shared" si="27"/>
        <v>71850</v>
      </c>
    </row>
    <row r="166" spans="1:9" ht="14.25">
      <c r="A166" s="369" t="s">
        <v>148</v>
      </c>
      <c r="B166" s="370" t="s">
        <v>154</v>
      </c>
      <c r="C166" s="370">
        <v>1.43</v>
      </c>
      <c r="D166" s="388">
        <v>6</v>
      </c>
      <c r="E166" s="481">
        <v>9</v>
      </c>
      <c r="F166" s="387">
        <f t="shared" si="25"/>
        <v>679.05</v>
      </c>
      <c r="G166" s="427">
        <v>75450</v>
      </c>
      <c r="H166" s="358">
        <f t="shared" si="26"/>
        <v>74450</v>
      </c>
      <c r="I166" s="362">
        <f t="shared" si="27"/>
        <v>73450</v>
      </c>
    </row>
    <row r="167" spans="1:9" ht="14.25">
      <c r="A167" s="369" t="s">
        <v>148</v>
      </c>
      <c r="B167" s="370" t="s">
        <v>155</v>
      </c>
      <c r="C167" s="370">
        <v>1.86</v>
      </c>
      <c r="D167" s="388">
        <v>6</v>
      </c>
      <c r="E167" s="389">
        <v>11</v>
      </c>
      <c r="F167" s="387">
        <f t="shared" si="25"/>
        <v>812.35</v>
      </c>
      <c r="G167" s="427">
        <v>73850</v>
      </c>
      <c r="H167" s="358">
        <f t="shared" si="26"/>
        <v>72850</v>
      </c>
      <c r="I167" s="362">
        <f t="shared" si="27"/>
        <v>71850</v>
      </c>
    </row>
    <row r="168" spans="1:9" ht="14.25">
      <c r="A168" s="369" t="s">
        <v>148</v>
      </c>
      <c r="B168" s="370" t="s">
        <v>156</v>
      </c>
      <c r="C168" s="370">
        <v>1.67</v>
      </c>
      <c r="D168" s="388">
        <v>6</v>
      </c>
      <c r="E168" s="389">
        <v>10</v>
      </c>
      <c r="F168" s="387">
        <f t="shared" si="25"/>
        <v>754.5</v>
      </c>
      <c r="G168" s="427">
        <v>75450</v>
      </c>
      <c r="H168" s="358">
        <f t="shared" si="26"/>
        <v>74450</v>
      </c>
      <c r="I168" s="362">
        <f t="shared" si="27"/>
        <v>73450</v>
      </c>
    </row>
    <row r="169" spans="1:9" ht="14.25">
      <c r="A169" s="369" t="s">
        <v>148</v>
      </c>
      <c r="B169" s="370" t="s">
        <v>157</v>
      </c>
      <c r="C169" s="370">
        <v>2.17</v>
      </c>
      <c r="D169" s="388">
        <v>6</v>
      </c>
      <c r="E169" s="389">
        <v>13</v>
      </c>
      <c r="F169" s="387">
        <f t="shared" si="25"/>
        <v>960.05</v>
      </c>
      <c r="G169" s="427">
        <v>73850</v>
      </c>
      <c r="H169" s="358">
        <f t="shared" si="26"/>
        <v>72850</v>
      </c>
      <c r="I169" s="362">
        <f t="shared" si="27"/>
        <v>71850</v>
      </c>
    </row>
    <row r="170" spans="1:9" ht="14.25">
      <c r="A170" s="369" t="s">
        <v>148</v>
      </c>
      <c r="B170" s="370" t="s">
        <v>158</v>
      </c>
      <c r="C170" s="370">
        <v>2.02</v>
      </c>
      <c r="D170" s="388">
        <v>6</v>
      </c>
      <c r="E170" s="389">
        <v>12</v>
      </c>
      <c r="F170" s="387">
        <f t="shared" si="25"/>
        <v>905.4</v>
      </c>
      <c r="G170" s="427">
        <v>75450</v>
      </c>
      <c r="H170" s="358">
        <f t="shared" si="26"/>
        <v>74450</v>
      </c>
      <c r="I170" s="362">
        <f t="shared" si="27"/>
        <v>73450</v>
      </c>
    </row>
    <row r="171" spans="1:9" ht="14.25">
      <c r="A171" s="369" t="s">
        <v>148</v>
      </c>
      <c r="B171" s="370" t="s">
        <v>159</v>
      </c>
      <c r="C171" s="370">
        <v>2.65</v>
      </c>
      <c r="D171" s="388">
        <v>6</v>
      </c>
      <c r="E171" s="389">
        <v>16</v>
      </c>
      <c r="F171" s="387">
        <f t="shared" si="25"/>
        <v>1181.5999999999999</v>
      </c>
      <c r="G171" s="427">
        <v>73850</v>
      </c>
      <c r="H171" s="358">
        <f t="shared" si="26"/>
        <v>72850</v>
      </c>
      <c r="I171" s="362">
        <f t="shared" si="27"/>
        <v>71850</v>
      </c>
    </row>
    <row r="172" spans="1:9" ht="14.25">
      <c r="A172" s="369" t="s">
        <v>148</v>
      </c>
      <c r="B172" s="370" t="s">
        <v>160</v>
      </c>
      <c r="C172" s="370">
        <v>3.83</v>
      </c>
      <c r="D172" s="388">
        <v>6</v>
      </c>
      <c r="E172" s="389">
        <v>23</v>
      </c>
      <c r="F172" s="387">
        <f t="shared" si="25"/>
        <v>1583.55</v>
      </c>
      <c r="G172" s="427">
        <v>68850</v>
      </c>
      <c r="H172" s="358">
        <f t="shared" si="26"/>
        <v>67850</v>
      </c>
      <c r="I172" s="362">
        <f t="shared" si="27"/>
        <v>66850</v>
      </c>
    </row>
    <row r="173" spans="1:9" ht="14.25">
      <c r="A173" s="369" t="s">
        <v>148</v>
      </c>
      <c r="B173" s="370" t="s">
        <v>161</v>
      </c>
      <c r="C173" s="370">
        <v>2.25</v>
      </c>
      <c r="D173" s="388">
        <v>6</v>
      </c>
      <c r="E173" s="389">
        <v>14</v>
      </c>
      <c r="F173" s="387">
        <f t="shared" si="25"/>
        <v>1056.3</v>
      </c>
      <c r="G173" s="427">
        <v>75450</v>
      </c>
      <c r="H173" s="358">
        <f t="shared" si="26"/>
        <v>74450</v>
      </c>
      <c r="I173" s="362">
        <f t="shared" si="27"/>
        <v>73450</v>
      </c>
    </row>
    <row r="174" spans="1:9" ht="14.25">
      <c r="A174" s="369" t="s">
        <v>148</v>
      </c>
      <c r="B174" s="370" t="s">
        <v>162</v>
      </c>
      <c r="C174" s="370">
        <v>2.96</v>
      </c>
      <c r="D174" s="388">
        <v>6</v>
      </c>
      <c r="E174" s="389">
        <v>18</v>
      </c>
      <c r="F174" s="387">
        <f t="shared" si="25"/>
        <v>1329.3</v>
      </c>
      <c r="G174" s="427">
        <v>73850</v>
      </c>
      <c r="H174" s="358">
        <f t="shared" si="26"/>
        <v>72850</v>
      </c>
      <c r="I174" s="362">
        <f t="shared" si="27"/>
        <v>71850</v>
      </c>
    </row>
    <row r="175" spans="1:9" ht="14.25">
      <c r="A175" s="369" t="s">
        <v>148</v>
      </c>
      <c r="B175" s="370" t="s">
        <v>163</v>
      </c>
      <c r="C175" s="388">
        <v>4.3</v>
      </c>
      <c r="D175" s="388">
        <v>6</v>
      </c>
      <c r="E175" s="389">
        <v>26</v>
      </c>
      <c r="F175" s="387">
        <f t="shared" si="25"/>
        <v>1790.1</v>
      </c>
      <c r="G175" s="427">
        <v>68850</v>
      </c>
      <c r="H175" s="358">
        <f t="shared" si="26"/>
        <v>67850</v>
      </c>
      <c r="I175" s="362">
        <f t="shared" si="27"/>
        <v>66850</v>
      </c>
    </row>
    <row r="176" spans="1:9" ht="14.25">
      <c r="A176" s="369" t="s">
        <v>148</v>
      </c>
      <c r="B176" s="370" t="s">
        <v>164</v>
      </c>
      <c r="C176" s="388">
        <v>3.59</v>
      </c>
      <c r="D176" s="388">
        <v>6</v>
      </c>
      <c r="E176" s="389">
        <v>22</v>
      </c>
      <c r="F176" s="387">
        <f t="shared" si="25"/>
        <v>1624.7</v>
      </c>
      <c r="G176" s="427">
        <v>73850</v>
      </c>
      <c r="H176" s="358">
        <f t="shared" si="26"/>
        <v>72850</v>
      </c>
      <c r="I176" s="362">
        <f t="shared" si="27"/>
        <v>71850</v>
      </c>
    </row>
    <row r="177" spans="1:9" ht="14.25">
      <c r="A177" s="369" t="s">
        <v>148</v>
      </c>
      <c r="B177" s="370" t="s">
        <v>165</v>
      </c>
      <c r="C177" s="388">
        <v>5.25</v>
      </c>
      <c r="D177" s="388">
        <v>12</v>
      </c>
      <c r="E177" s="389">
        <v>63</v>
      </c>
      <c r="F177" s="387">
        <f t="shared" si="25"/>
        <v>4337.55</v>
      </c>
      <c r="G177" s="427">
        <v>68850</v>
      </c>
      <c r="H177" s="358">
        <f t="shared" si="26"/>
        <v>67850</v>
      </c>
      <c r="I177" s="362">
        <f t="shared" si="27"/>
        <v>66850</v>
      </c>
    </row>
    <row r="178" spans="1:9" ht="14.25">
      <c r="A178" s="369" t="s">
        <v>148</v>
      </c>
      <c r="B178" s="370" t="s">
        <v>166</v>
      </c>
      <c r="C178" s="388">
        <v>4.22</v>
      </c>
      <c r="D178" s="388">
        <v>6</v>
      </c>
      <c r="E178" s="389">
        <v>25</v>
      </c>
      <c r="F178" s="387">
        <f t="shared" si="25"/>
        <v>1846.25</v>
      </c>
      <c r="G178" s="427">
        <v>73850</v>
      </c>
      <c r="H178" s="358">
        <f t="shared" si="26"/>
        <v>72850</v>
      </c>
      <c r="I178" s="362">
        <f t="shared" si="27"/>
        <v>71850</v>
      </c>
    </row>
    <row r="179" spans="1:9" ht="14.25">
      <c r="A179" s="369" t="s">
        <v>148</v>
      </c>
      <c r="B179" s="370" t="s">
        <v>1133</v>
      </c>
      <c r="C179" s="388">
        <v>6.13</v>
      </c>
      <c r="D179" s="388">
        <v>12</v>
      </c>
      <c r="E179" s="389">
        <v>74</v>
      </c>
      <c r="F179" s="387">
        <f t="shared" si="25"/>
        <v>5094.8999999999996</v>
      </c>
      <c r="G179" s="427">
        <v>68850</v>
      </c>
      <c r="H179" s="358">
        <f t="shared" si="26"/>
        <v>67850</v>
      </c>
      <c r="I179" s="362">
        <f t="shared" si="27"/>
        <v>66850</v>
      </c>
    </row>
    <row r="180" spans="1:9" ht="14.25">
      <c r="A180" s="369" t="s">
        <v>148</v>
      </c>
      <c r="B180" s="370" t="s">
        <v>167</v>
      </c>
      <c r="C180" s="388">
        <v>6.66</v>
      </c>
      <c r="D180" s="388">
        <v>12</v>
      </c>
      <c r="E180" s="389">
        <v>79.92</v>
      </c>
      <c r="F180" s="387">
        <f t="shared" si="25"/>
        <v>5502.49</v>
      </c>
      <c r="G180" s="427">
        <v>68850</v>
      </c>
      <c r="H180" s="358">
        <f t="shared" si="26"/>
        <v>67850</v>
      </c>
      <c r="I180" s="362">
        <f t="shared" si="27"/>
        <v>66850</v>
      </c>
    </row>
    <row r="181" spans="1:9" ht="14.25">
      <c r="A181" s="369" t="s">
        <v>148</v>
      </c>
      <c r="B181" s="370" t="s">
        <v>168</v>
      </c>
      <c r="C181" s="375">
        <v>8.6999999999999993</v>
      </c>
      <c r="D181" s="375">
        <v>12</v>
      </c>
      <c r="E181" s="399">
        <v>105</v>
      </c>
      <c r="F181" s="400">
        <f t="shared" si="25"/>
        <v>7229.25</v>
      </c>
      <c r="G181" s="469">
        <v>68850</v>
      </c>
      <c r="H181" s="379">
        <f t="shared" si="26"/>
        <v>67850</v>
      </c>
      <c r="I181" s="380">
        <f t="shared" si="27"/>
        <v>66850</v>
      </c>
    </row>
    <row r="182" spans="1:9" ht="14.25">
      <c r="A182" s="373" t="s">
        <v>148</v>
      </c>
      <c r="B182" s="374" t="s">
        <v>169</v>
      </c>
      <c r="C182" s="375">
        <v>9.02</v>
      </c>
      <c r="D182" s="375">
        <v>12</v>
      </c>
      <c r="E182" s="399">
        <v>108</v>
      </c>
      <c r="F182" s="400">
        <f t="shared" si="25"/>
        <v>7435.8</v>
      </c>
      <c r="G182" s="469">
        <v>68850</v>
      </c>
      <c r="H182" s="379">
        <f t="shared" si="26"/>
        <v>67850</v>
      </c>
      <c r="I182" s="380">
        <f t="shared" si="27"/>
        <v>66850</v>
      </c>
    </row>
    <row r="183" spans="1:9" ht="14.25">
      <c r="A183" s="512" t="s">
        <v>170</v>
      </c>
      <c r="B183" s="513"/>
      <c r="C183" s="513"/>
      <c r="D183" s="513"/>
      <c r="E183" s="513"/>
      <c r="F183" s="513"/>
      <c r="G183" s="513" t="s">
        <v>171</v>
      </c>
      <c r="H183" s="513"/>
      <c r="I183" s="514"/>
    </row>
    <row r="184" spans="1:9" ht="14.25">
      <c r="A184" s="415" t="s">
        <v>172</v>
      </c>
      <c r="B184" s="416" t="s">
        <v>173</v>
      </c>
      <c r="C184" s="416">
        <v>1.3180000000000001</v>
      </c>
      <c r="D184" s="482">
        <v>7.8</v>
      </c>
      <c r="E184" s="417">
        <v>11</v>
      </c>
      <c r="F184" s="384">
        <f t="shared" ref="F184:F191" si="28">E184*G184/1000</f>
        <v>1338.15</v>
      </c>
      <c r="G184" s="416">
        <v>121650</v>
      </c>
      <c r="H184" s="352">
        <f>G184-1000</f>
        <v>120650</v>
      </c>
      <c r="I184" s="356">
        <f>H184-1000</f>
        <v>119650</v>
      </c>
    </row>
    <row r="185" spans="1:9" ht="14.25">
      <c r="A185" s="369" t="s">
        <v>172</v>
      </c>
      <c r="B185" s="370" t="s">
        <v>174</v>
      </c>
      <c r="C185" s="370">
        <v>1.71</v>
      </c>
      <c r="D185" s="388">
        <v>6</v>
      </c>
      <c r="E185" s="389">
        <v>10.3</v>
      </c>
      <c r="F185" s="387">
        <f>E185*G185/1000</f>
        <v>1166.48</v>
      </c>
      <c r="G185" s="370">
        <v>113250</v>
      </c>
      <c r="H185" s="358">
        <f>G185-1000</f>
        <v>112250</v>
      </c>
      <c r="I185" s="362">
        <f>H185-1000</f>
        <v>111250</v>
      </c>
    </row>
    <row r="186" spans="1:9" ht="14.25">
      <c r="A186" s="369" t="s">
        <v>172</v>
      </c>
      <c r="B186" s="370" t="s">
        <v>175</v>
      </c>
      <c r="C186" s="370">
        <v>2.1800000000000002</v>
      </c>
      <c r="D186" s="388">
        <v>7.8</v>
      </c>
      <c r="E186" s="389">
        <v>17</v>
      </c>
      <c r="F186" s="387">
        <f t="shared" si="28"/>
        <v>1697.45</v>
      </c>
      <c r="G186" s="370">
        <v>99850</v>
      </c>
      <c r="H186" s="358">
        <f t="shared" ref="H186:H191" si="29">G186-500</f>
        <v>99350</v>
      </c>
      <c r="I186" s="362">
        <f t="shared" ref="I186:I191" si="30">H186-1000</f>
        <v>98350</v>
      </c>
    </row>
    <row r="187" spans="1:9" ht="14.25">
      <c r="A187" s="369" t="s">
        <v>172</v>
      </c>
      <c r="B187" s="370" t="s">
        <v>176</v>
      </c>
      <c r="C187" s="372">
        <v>2.4620000000000002</v>
      </c>
      <c r="D187" s="388">
        <v>6</v>
      </c>
      <c r="E187" s="389">
        <v>15</v>
      </c>
      <c r="F187" s="387">
        <f t="shared" si="28"/>
        <v>1497.75</v>
      </c>
      <c r="G187" s="370">
        <v>99850</v>
      </c>
      <c r="H187" s="358">
        <f t="shared" si="29"/>
        <v>99350</v>
      </c>
      <c r="I187" s="362">
        <f t="shared" si="30"/>
        <v>98350</v>
      </c>
    </row>
    <row r="188" spans="1:9" ht="14.25">
      <c r="A188" s="369" t="s">
        <v>172</v>
      </c>
      <c r="B188" s="370" t="s">
        <v>177</v>
      </c>
      <c r="C188" s="388">
        <v>3.28</v>
      </c>
      <c r="D188" s="388">
        <v>7.8</v>
      </c>
      <c r="E188" s="389">
        <v>26</v>
      </c>
      <c r="F188" s="387">
        <f t="shared" si="28"/>
        <v>2876.9</v>
      </c>
      <c r="G188" s="370">
        <v>110650</v>
      </c>
      <c r="H188" s="358">
        <f t="shared" si="29"/>
        <v>110150</v>
      </c>
      <c r="I188" s="362">
        <f t="shared" si="30"/>
        <v>109150</v>
      </c>
    </row>
    <row r="189" spans="1:9" ht="14.25">
      <c r="A189" s="373" t="s">
        <v>172</v>
      </c>
      <c r="B189" s="374" t="s">
        <v>178</v>
      </c>
      <c r="C189" s="374">
        <v>3.98</v>
      </c>
      <c r="D189" s="375">
        <v>6</v>
      </c>
      <c r="E189" s="399">
        <v>24</v>
      </c>
      <c r="F189" s="400">
        <f t="shared" si="28"/>
        <v>2406</v>
      </c>
      <c r="G189" s="374">
        <v>100250</v>
      </c>
      <c r="H189" s="379">
        <f>G189-1000</f>
        <v>99250</v>
      </c>
      <c r="I189" s="380">
        <f t="shared" si="30"/>
        <v>98250</v>
      </c>
    </row>
    <row r="190" spans="1:9" ht="14.25">
      <c r="A190" s="391" t="s">
        <v>172</v>
      </c>
      <c r="B190" s="392" t="s">
        <v>179</v>
      </c>
      <c r="C190" s="392">
        <v>4.88</v>
      </c>
      <c r="D190" s="393">
        <v>12</v>
      </c>
      <c r="E190" s="393">
        <v>59</v>
      </c>
      <c r="F190" s="394">
        <f t="shared" si="28"/>
        <v>5891.15</v>
      </c>
      <c r="G190" s="392">
        <v>99850</v>
      </c>
      <c r="H190" s="345">
        <f t="shared" si="29"/>
        <v>99350</v>
      </c>
      <c r="I190" s="396">
        <f t="shared" si="30"/>
        <v>98350</v>
      </c>
    </row>
    <row r="191" spans="1:9" ht="14.25">
      <c r="A191" s="391" t="s">
        <v>172</v>
      </c>
      <c r="B191" s="392" t="s">
        <v>180</v>
      </c>
      <c r="C191" s="392">
        <v>6.64</v>
      </c>
      <c r="D191" s="393">
        <v>6</v>
      </c>
      <c r="E191" s="393">
        <v>52</v>
      </c>
      <c r="F191" s="394">
        <f t="shared" si="28"/>
        <v>5753.8</v>
      </c>
      <c r="G191" s="392">
        <v>110650</v>
      </c>
      <c r="H191" s="345">
        <f t="shared" si="29"/>
        <v>110150</v>
      </c>
      <c r="I191" s="396">
        <f t="shared" si="30"/>
        <v>109150</v>
      </c>
    </row>
    <row r="192" spans="1:9" ht="14.25">
      <c r="A192" s="571" t="s">
        <v>181</v>
      </c>
      <c r="B192" s="572"/>
      <c r="C192" s="572"/>
      <c r="D192" s="572"/>
      <c r="E192" s="572"/>
      <c r="F192" s="572"/>
      <c r="G192" s="572"/>
      <c r="H192" s="572"/>
      <c r="I192" s="573"/>
    </row>
    <row r="193" spans="1:9" ht="14.25">
      <c r="A193" s="415" t="s">
        <v>182</v>
      </c>
      <c r="B193" s="483">
        <v>6</v>
      </c>
      <c r="C193" s="416">
        <v>0.222</v>
      </c>
      <c r="D193" s="416">
        <v>0.85</v>
      </c>
      <c r="E193" s="444" t="s">
        <v>109</v>
      </c>
      <c r="F193" s="445">
        <f>C193*G193/1000</f>
        <v>15.2</v>
      </c>
      <c r="G193" s="355">
        <v>68450</v>
      </c>
      <c r="H193" s="352">
        <f t="shared" ref="H193:I208" si="31">G193-1000</f>
        <v>67450</v>
      </c>
      <c r="I193" s="356">
        <f t="shared" si="31"/>
        <v>66450</v>
      </c>
    </row>
    <row r="194" spans="1:9" ht="14.25">
      <c r="A194" s="415" t="s">
        <v>183</v>
      </c>
      <c r="B194" s="483">
        <v>6</v>
      </c>
      <c r="C194" s="416">
        <v>0.222</v>
      </c>
      <c r="D194" s="416">
        <v>6.15</v>
      </c>
      <c r="E194" s="417">
        <v>1.5</v>
      </c>
      <c r="F194" s="445">
        <f>E194*G194/1000</f>
        <v>101.78</v>
      </c>
      <c r="G194" s="355">
        <v>67850</v>
      </c>
      <c r="H194" s="352">
        <f t="shared" si="31"/>
        <v>66850</v>
      </c>
      <c r="I194" s="356">
        <f t="shared" si="31"/>
        <v>65850</v>
      </c>
    </row>
    <row r="195" spans="1:9" ht="14.25">
      <c r="A195" s="415" t="s">
        <v>182</v>
      </c>
      <c r="B195" s="416">
        <v>6.5</v>
      </c>
      <c r="C195" s="416">
        <v>0.27200000000000002</v>
      </c>
      <c r="D195" s="416">
        <v>0.86</v>
      </c>
      <c r="E195" s="444" t="s">
        <v>109</v>
      </c>
      <c r="F195" s="445">
        <f>G195*C195/1000</f>
        <v>18.62</v>
      </c>
      <c r="G195" s="355">
        <v>68450</v>
      </c>
      <c r="H195" s="352">
        <f t="shared" si="31"/>
        <v>67450</v>
      </c>
      <c r="I195" s="356">
        <f t="shared" si="31"/>
        <v>66450</v>
      </c>
    </row>
    <row r="196" spans="1:9" ht="14.25">
      <c r="A196" s="415" t="s">
        <v>183</v>
      </c>
      <c r="B196" s="416">
        <v>6.5</v>
      </c>
      <c r="C196" s="416">
        <v>0.27200000000000002</v>
      </c>
      <c r="D196" s="484">
        <v>6</v>
      </c>
      <c r="E196" s="485">
        <v>2</v>
      </c>
      <c r="F196" s="445">
        <f>E196*G196/1000</f>
        <v>179.5</v>
      </c>
      <c r="G196" s="355">
        <v>89750</v>
      </c>
      <c r="H196" s="352">
        <f t="shared" si="31"/>
        <v>88750</v>
      </c>
      <c r="I196" s="356">
        <f t="shared" si="31"/>
        <v>87750</v>
      </c>
    </row>
    <row r="197" spans="1:9" ht="14.25">
      <c r="A197" s="369" t="s">
        <v>184</v>
      </c>
      <c r="B197" s="370">
        <v>8</v>
      </c>
      <c r="C197" s="370">
        <v>0.39500000000000002</v>
      </c>
      <c r="D197" s="388">
        <v>6</v>
      </c>
      <c r="E197" s="389">
        <v>2.4</v>
      </c>
      <c r="F197" s="366">
        <f>E197*G197/1000</f>
        <v>164.76</v>
      </c>
      <c r="G197" s="361">
        <v>68650</v>
      </c>
      <c r="H197" s="358">
        <f t="shared" si="31"/>
        <v>67650</v>
      </c>
      <c r="I197" s="362">
        <f t="shared" si="31"/>
        <v>66650</v>
      </c>
    </row>
    <row r="198" spans="1:9" ht="14.25">
      <c r="A198" s="369" t="s">
        <v>185</v>
      </c>
      <c r="B198" s="370">
        <v>10</v>
      </c>
      <c r="C198" s="370">
        <v>0.62</v>
      </c>
      <c r="D198" s="388">
        <v>12</v>
      </c>
      <c r="E198" s="389">
        <v>7.5</v>
      </c>
      <c r="F198" s="366">
        <f t="shared" ref="F198:F216" si="32">E198*G198/1000</f>
        <v>523.88</v>
      </c>
      <c r="G198" s="361">
        <v>69850</v>
      </c>
      <c r="H198" s="358">
        <f t="shared" si="31"/>
        <v>68850</v>
      </c>
      <c r="I198" s="362">
        <f t="shared" si="31"/>
        <v>67850</v>
      </c>
    </row>
    <row r="199" spans="1:9" ht="14.25">
      <c r="A199" s="369" t="s">
        <v>185</v>
      </c>
      <c r="B199" s="370">
        <v>12</v>
      </c>
      <c r="C199" s="370">
        <v>0.88800000000000001</v>
      </c>
      <c r="D199" s="388">
        <v>12</v>
      </c>
      <c r="E199" s="389">
        <v>11</v>
      </c>
      <c r="F199" s="366">
        <f t="shared" si="32"/>
        <v>739.75</v>
      </c>
      <c r="G199" s="370">
        <v>67250</v>
      </c>
      <c r="H199" s="358">
        <f t="shared" si="31"/>
        <v>66250</v>
      </c>
      <c r="I199" s="408">
        <f t="shared" si="31"/>
        <v>65250</v>
      </c>
    </row>
    <row r="200" spans="1:9" ht="14.25">
      <c r="A200" s="369" t="s">
        <v>185</v>
      </c>
      <c r="B200" s="370">
        <v>14</v>
      </c>
      <c r="C200" s="370">
        <v>1.21</v>
      </c>
      <c r="D200" s="388">
        <v>12</v>
      </c>
      <c r="E200" s="389">
        <v>14.5</v>
      </c>
      <c r="F200" s="366">
        <f t="shared" si="32"/>
        <v>969.33</v>
      </c>
      <c r="G200" s="370">
        <v>66850</v>
      </c>
      <c r="H200" s="358">
        <f t="shared" si="31"/>
        <v>65850</v>
      </c>
      <c r="I200" s="362">
        <f t="shared" si="31"/>
        <v>64850</v>
      </c>
    </row>
    <row r="201" spans="1:9" ht="14.25">
      <c r="A201" s="369" t="s">
        <v>186</v>
      </c>
      <c r="B201" s="370">
        <v>16</v>
      </c>
      <c r="C201" s="370">
        <v>1.58</v>
      </c>
      <c r="D201" s="388">
        <v>12</v>
      </c>
      <c r="E201" s="389">
        <v>19</v>
      </c>
      <c r="F201" s="366">
        <f t="shared" si="32"/>
        <v>1270.1500000000001</v>
      </c>
      <c r="G201" s="370">
        <v>66850</v>
      </c>
      <c r="H201" s="358">
        <f>G201-500</f>
        <v>66350</v>
      </c>
      <c r="I201" s="362">
        <f t="shared" si="31"/>
        <v>65350</v>
      </c>
    </row>
    <row r="202" spans="1:9" ht="14.25">
      <c r="A202" s="369" t="s">
        <v>185</v>
      </c>
      <c r="B202" s="370">
        <v>18</v>
      </c>
      <c r="C202" s="398">
        <v>2</v>
      </c>
      <c r="D202" s="388">
        <v>12</v>
      </c>
      <c r="E202" s="389">
        <v>24</v>
      </c>
      <c r="F202" s="366">
        <f t="shared" si="32"/>
        <v>1604.4</v>
      </c>
      <c r="G202" s="370">
        <v>66850</v>
      </c>
      <c r="H202" s="358">
        <f>G202-500</f>
        <v>66350</v>
      </c>
      <c r="I202" s="362">
        <f t="shared" si="31"/>
        <v>65350</v>
      </c>
    </row>
    <row r="203" spans="1:9" ht="14.25">
      <c r="A203" s="369" t="s">
        <v>185</v>
      </c>
      <c r="B203" s="370">
        <v>20</v>
      </c>
      <c r="C203" s="370">
        <v>2.4700000000000002</v>
      </c>
      <c r="D203" s="388">
        <v>12</v>
      </c>
      <c r="E203" s="389">
        <v>30</v>
      </c>
      <c r="F203" s="366">
        <f t="shared" si="32"/>
        <v>2005.5</v>
      </c>
      <c r="G203" s="427">
        <v>66850</v>
      </c>
      <c r="H203" s="358">
        <f>G203-1000</f>
        <v>65850</v>
      </c>
      <c r="I203" s="362">
        <f t="shared" si="31"/>
        <v>64850</v>
      </c>
    </row>
    <row r="204" spans="1:9" ht="14.25">
      <c r="A204" s="369" t="s">
        <v>185</v>
      </c>
      <c r="B204" s="370">
        <v>22</v>
      </c>
      <c r="C204" s="370">
        <v>2.98</v>
      </c>
      <c r="D204" s="388">
        <v>11.75</v>
      </c>
      <c r="E204" s="389">
        <v>35</v>
      </c>
      <c r="F204" s="366">
        <f t="shared" si="32"/>
        <v>2647.75</v>
      </c>
      <c r="G204" s="370">
        <v>75650</v>
      </c>
      <c r="H204" s="358">
        <f>G204-500</f>
        <v>75150</v>
      </c>
      <c r="I204" s="362">
        <f t="shared" si="31"/>
        <v>74150</v>
      </c>
    </row>
    <row r="205" spans="1:9" ht="14.25">
      <c r="A205" s="369" t="s">
        <v>185</v>
      </c>
      <c r="B205" s="370">
        <v>24</v>
      </c>
      <c r="C205" s="370">
        <v>3.55</v>
      </c>
      <c r="D205" s="388">
        <v>6</v>
      </c>
      <c r="E205" s="389">
        <v>21.5</v>
      </c>
      <c r="F205" s="366">
        <f t="shared" si="32"/>
        <v>1467.38</v>
      </c>
      <c r="G205" s="370">
        <v>68250</v>
      </c>
      <c r="H205" s="358">
        <f>G205-1000</f>
        <v>67250</v>
      </c>
      <c r="I205" s="362">
        <f t="shared" si="31"/>
        <v>66250</v>
      </c>
    </row>
    <row r="206" spans="1:9" ht="14.25">
      <c r="A206" s="369" t="s">
        <v>185</v>
      </c>
      <c r="B206" s="370">
        <v>25</v>
      </c>
      <c r="C206" s="370">
        <v>3.85</v>
      </c>
      <c r="D206" s="388">
        <v>6</v>
      </c>
      <c r="E206" s="389">
        <v>23</v>
      </c>
      <c r="F206" s="366">
        <f t="shared" si="32"/>
        <v>1486.95</v>
      </c>
      <c r="G206" s="370">
        <v>64650</v>
      </c>
      <c r="H206" s="358">
        <f t="shared" ref="H206:H218" si="33">G206-500</f>
        <v>64150</v>
      </c>
      <c r="I206" s="362">
        <f t="shared" si="31"/>
        <v>63150</v>
      </c>
    </row>
    <row r="207" spans="1:9" ht="14.25">
      <c r="A207" s="369" t="s">
        <v>185</v>
      </c>
      <c r="B207" s="370">
        <v>28</v>
      </c>
      <c r="C207" s="370">
        <v>4.83</v>
      </c>
      <c r="D207" s="388">
        <v>6</v>
      </c>
      <c r="E207" s="389">
        <v>29</v>
      </c>
      <c r="F207" s="366">
        <f t="shared" si="32"/>
        <v>1979.25</v>
      </c>
      <c r="G207" s="370">
        <v>68250</v>
      </c>
      <c r="H207" s="358">
        <f t="shared" si="33"/>
        <v>67750</v>
      </c>
      <c r="I207" s="362">
        <f t="shared" si="31"/>
        <v>66750</v>
      </c>
    </row>
    <row r="208" spans="1:9" ht="14.25">
      <c r="A208" s="369" t="s">
        <v>185</v>
      </c>
      <c r="B208" s="370">
        <v>30</v>
      </c>
      <c r="C208" s="370">
        <v>5.55</v>
      </c>
      <c r="D208" s="388">
        <v>6</v>
      </c>
      <c r="E208" s="389">
        <v>33</v>
      </c>
      <c r="F208" s="366">
        <f t="shared" si="32"/>
        <v>2463.4499999999998</v>
      </c>
      <c r="G208" s="370">
        <v>74650</v>
      </c>
      <c r="H208" s="358">
        <f t="shared" si="33"/>
        <v>74150</v>
      </c>
      <c r="I208" s="362">
        <f t="shared" si="31"/>
        <v>73150</v>
      </c>
    </row>
    <row r="209" spans="1:9" ht="14.25">
      <c r="A209" s="369" t="s">
        <v>185</v>
      </c>
      <c r="B209" s="370">
        <v>32</v>
      </c>
      <c r="C209" s="370">
        <v>6.31</v>
      </c>
      <c r="D209" s="370">
        <v>6.05</v>
      </c>
      <c r="E209" s="389">
        <v>38</v>
      </c>
      <c r="F209" s="366">
        <f t="shared" si="32"/>
        <v>2874.7</v>
      </c>
      <c r="G209" s="370">
        <v>75650</v>
      </c>
      <c r="H209" s="358">
        <f t="shared" si="33"/>
        <v>75150</v>
      </c>
      <c r="I209" s="362">
        <f t="shared" ref="I209:I218" si="34">H209-1000</f>
        <v>74150</v>
      </c>
    </row>
    <row r="210" spans="1:9" ht="14.25">
      <c r="A210" s="369" t="s">
        <v>185</v>
      </c>
      <c r="B210" s="370">
        <v>36</v>
      </c>
      <c r="C210" s="370">
        <v>7.99</v>
      </c>
      <c r="D210" s="370">
        <v>6.05</v>
      </c>
      <c r="E210" s="389">
        <v>48</v>
      </c>
      <c r="F210" s="366">
        <f t="shared" si="32"/>
        <v>3564</v>
      </c>
      <c r="G210" s="370">
        <v>74250</v>
      </c>
      <c r="H210" s="358">
        <f t="shared" si="33"/>
        <v>73750</v>
      </c>
      <c r="I210" s="362">
        <f t="shared" si="34"/>
        <v>72750</v>
      </c>
    </row>
    <row r="211" spans="1:9" ht="14.25">
      <c r="A211" s="369" t="s">
        <v>185</v>
      </c>
      <c r="B211" s="370">
        <v>40</v>
      </c>
      <c r="C211" s="370">
        <v>9.86</v>
      </c>
      <c r="D211" s="388">
        <v>6</v>
      </c>
      <c r="E211" s="389">
        <v>60</v>
      </c>
      <c r="F211" s="366">
        <f t="shared" si="32"/>
        <v>4095</v>
      </c>
      <c r="G211" s="370">
        <v>68250</v>
      </c>
      <c r="H211" s="358">
        <f t="shared" si="33"/>
        <v>67750</v>
      </c>
      <c r="I211" s="362">
        <f t="shared" si="34"/>
        <v>66750</v>
      </c>
    </row>
    <row r="212" spans="1:9" ht="14.25">
      <c r="A212" s="369" t="s">
        <v>185</v>
      </c>
      <c r="B212" s="370">
        <v>45</v>
      </c>
      <c r="C212" s="370">
        <v>12.48</v>
      </c>
      <c r="D212" s="370">
        <v>6.05</v>
      </c>
      <c r="E212" s="389">
        <v>75.5</v>
      </c>
      <c r="F212" s="366">
        <f t="shared" si="32"/>
        <v>5454.88</v>
      </c>
      <c r="G212" s="370">
        <v>72250</v>
      </c>
      <c r="H212" s="358">
        <f t="shared" si="33"/>
        <v>71750</v>
      </c>
      <c r="I212" s="362">
        <f t="shared" si="34"/>
        <v>70750</v>
      </c>
    </row>
    <row r="213" spans="1:9" ht="14.25">
      <c r="A213" s="369" t="s">
        <v>185</v>
      </c>
      <c r="B213" s="370">
        <v>50</v>
      </c>
      <c r="C213" s="370">
        <v>15.41</v>
      </c>
      <c r="D213" s="370">
        <v>6.05</v>
      </c>
      <c r="E213" s="389">
        <v>93</v>
      </c>
      <c r="F213" s="366">
        <f t="shared" si="32"/>
        <v>6719.25</v>
      </c>
      <c r="G213" s="370">
        <v>72250</v>
      </c>
      <c r="H213" s="358">
        <f t="shared" si="33"/>
        <v>71750</v>
      </c>
      <c r="I213" s="362">
        <f t="shared" si="34"/>
        <v>70750</v>
      </c>
    </row>
    <row r="214" spans="1:9" ht="14.25">
      <c r="A214" s="369" t="s">
        <v>185</v>
      </c>
      <c r="B214" s="370">
        <v>60</v>
      </c>
      <c r="C214" s="370">
        <v>22.18</v>
      </c>
      <c r="D214" s="370">
        <v>6.05</v>
      </c>
      <c r="E214" s="389">
        <v>134</v>
      </c>
      <c r="F214" s="366">
        <f t="shared" si="32"/>
        <v>9681.5</v>
      </c>
      <c r="G214" s="370">
        <v>72250</v>
      </c>
      <c r="H214" s="358">
        <f t="shared" si="33"/>
        <v>71750</v>
      </c>
      <c r="I214" s="362">
        <f t="shared" si="34"/>
        <v>70750</v>
      </c>
    </row>
    <row r="215" spans="1:9" ht="14.25">
      <c r="A215" s="369" t="s">
        <v>185</v>
      </c>
      <c r="B215" s="370">
        <v>70</v>
      </c>
      <c r="C215" s="370">
        <v>30.2</v>
      </c>
      <c r="D215" s="370">
        <v>6.05</v>
      </c>
      <c r="E215" s="389">
        <v>183</v>
      </c>
      <c r="F215" s="366">
        <f t="shared" si="32"/>
        <v>13587.75</v>
      </c>
      <c r="G215" s="370">
        <v>74250</v>
      </c>
      <c r="H215" s="358">
        <f t="shared" si="33"/>
        <v>73750</v>
      </c>
      <c r="I215" s="362">
        <f t="shared" si="34"/>
        <v>72750</v>
      </c>
    </row>
    <row r="216" spans="1:9" ht="14.25">
      <c r="A216" s="369" t="s">
        <v>185</v>
      </c>
      <c r="B216" s="370">
        <v>80</v>
      </c>
      <c r="C216" s="370">
        <v>39.44</v>
      </c>
      <c r="D216" s="388">
        <v>6</v>
      </c>
      <c r="E216" s="389">
        <v>237</v>
      </c>
      <c r="F216" s="366">
        <f t="shared" si="32"/>
        <v>17929.05</v>
      </c>
      <c r="G216" s="370">
        <v>75650</v>
      </c>
      <c r="H216" s="358">
        <f t="shared" si="33"/>
        <v>75150</v>
      </c>
      <c r="I216" s="362">
        <f t="shared" si="34"/>
        <v>74150</v>
      </c>
    </row>
    <row r="217" spans="1:9" ht="14.25">
      <c r="A217" s="369" t="s">
        <v>185</v>
      </c>
      <c r="B217" s="370">
        <v>100</v>
      </c>
      <c r="C217" s="370">
        <v>61.63</v>
      </c>
      <c r="D217" s="370">
        <v>6.05</v>
      </c>
      <c r="E217" s="389">
        <v>373</v>
      </c>
      <c r="F217" s="366">
        <f>C217*G217/1000</f>
        <v>4600.68</v>
      </c>
      <c r="G217" s="370">
        <v>74650</v>
      </c>
      <c r="H217" s="358">
        <f t="shared" si="33"/>
        <v>74150</v>
      </c>
      <c r="I217" s="362">
        <f t="shared" si="34"/>
        <v>73150</v>
      </c>
    </row>
    <row r="218" spans="1:9" ht="14.25">
      <c r="A218" s="373" t="s">
        <v>185</v>
      </c>
      <c r="B218" s="374">
        <v>110</v>
      </c>
      <c r="C218" s="374">
        <v>74.569999999999993</v>
      </c>
      <c r="D218" s="374">
        <v>6.05</v>
      </c>
      <c r="E218" s="399">
        <v>451</v>
      </c>
      <c r="F218" s="377">
        <f>E218*G218/1000</f>
        <v>33667.15</v>
      </c>
      <c r="G218" s="374">
        <v>74650</v>
      </c>
      <c r="H218" s="379">
        <f t="shared" si="33"/>
        <v>74150</v>
      </c>
      <c r="I218" s="380">
        <f t="shared" si="34"/>
        <v>73150</v>
      </c>
    </row>
    <row r="219" spans="1:9" ht="14.25">
      <c r="A219" s="571" t="s">
        <v>187</v>
      </c>
      <c r="B219" s="572"/>
      <c r="C219" s="572"/>
      <c r="D219" s="572"/>
      <c r="E219" s="572"/>
      <c r="F219" s="572"/>
      <c r="G219" s="572"/>
      <c r="H219" s="572"/>
      <c r="I219" s="573"/>
    </row>
    <row r="220" spans="1:9" ht="14.25">
      <c r="A220" s="351" t="s">
        <v>188</v>
      </c>
      <c r="B220" s="352" t="s">
        <v>189</v>
      </c>
      <c r="C220" s="352">
        <v>8.9999999999999993E-3</v>
      </c>
      <c r="D220" s="352" t="s">
        <v>190</v>
      </c>
      <c r="E220" s="353" t="s">
        <v>109</v>
      </c>
      <c r="F220" s="382">
        <f t="shared" ref="F220:F227" si="35">C220*G220/1000</f>
        <v>0.91</v>
      </c>
      <c r="G220" s="352">
        <v>101250</v>
      </c>
      <c r="H220" s="352">
        <f>G220-1000</f>
        <v>100250</v>
      </c>
      <c r="I220" s="356">
        <f>H220-1000</f>
        <v>99250</v>
      </c>
    </row>
    <row r="221" spans="1:9" ht="14.25">
      <c r="A221" s="357" t="s">
        <v>188</v>
      </c>
      <c r="B221" s="358" t="s">
        <v>191</v>
      </c>
      <c r="C221" s="358">
        <v>1.2E-2</v>
      </c>
      <c r="D221" s="358" t="s">
        <v>190</v>
      </c>
      <c r="E221" s="353" t="s">
        <v>109</v>
      </c>
      <c r="F221" s="486">
        <f t="shared" si="35"/>
        <v>1.22</v>
      </c>
      <c r="G221" s="358">
        <v>101250</v>
      </c>
      <c r="H221" s="358">
        <f>G221-1000</f>
        <v>100250</v>
      </c>
      <c r="I221" s="362">
        <f t="shared" ref="I221:I229" si="36">H221-1000</f>
        <v>99250</v>
      </c>
    </row>
    <row r="222" spans="1:9" ht="14.25">
      <c r="A222" s="357" t="s">
        <v>188</v>
      </c>
      <c r="B222" s="358" t="s">
        <v>192</v>
      </c>
      <c r="C222" s="404">
        <v>1.6E-2</v>
      </c>
      <c r="D222" s="358" t="s">
        <v>190</v>
      </c>
      <c r="E222" s="359" t="s">
        <v>109</v>
      </c>
      <c r="F222" s="486">
        <f t="shared" si="35"/>
        <v>1.62</v>
      </c>
      <c r="G222" s="358">
        <v>101250</v>
      </c>
      <c r="H222" s="358">
        <f>G222-1000</f>
        <v>100250</v>
      </c>
      <c r="I222" s="362">
        <f t="shared" si="36"/>
        <v>99250</v>
      </c>
    </row>
    <row r="223" spans="1:9" ht="14.25">
      <c r="A223" s="357" t="s">
        <v>188</v>
      </c>
      <c r="B223" s="358" t="s">
        <v>193</v>
      </c>
      <c r="C223" s="404">
        <v>2.5000000000000001E-2</v>
      </c>
      <c r="D223" s="358" t="s">
        <v>190</v>
      </c>
      <c r="E223" s="359" t="s">
        <v>109</v>
      </c>
      <c r="F223" s="486">
        <f t="shared" si="35"/>
        <v>2.4300000000000002</v>
      </c>
      <c r="G223" s="358">
        <v>97250</v>
      </c>
      <c r="H223" s="358">
        <f>G223-1000</f>
        <v>96250</v>
      </c>
      <c r="I223" s="362">
        <f t="shared" si="36"/>
        <v>95250</v>
      </c>
    </row>
    <row r="224" spans="1:9" ht="14.25">
      <c r="A224" s="357" t="s">
        <v>188</v>
      </c>
      <c r="B224" s="358" t="s">
        <v>194</v>
      </c>
      <c r="C224" s="404">
        <v>5.5E-2</v>
      </c>
      <c r="D224" s="358" t="s">
        <v>190</v>
      </c>
      <c r="E224" s="359" t="s">
        <v>109</v>
      </c>
      <c r="F224" s="486">
        <f t="shared" si="35"/>
        <v>5.35</v>
      </c>
      <c r="G224" s="358">
        <v>97250</v>
      </c>
      <c r="H224" s="358">
        <f t="shared" ref="H224:H229" si="37">G224-500</f>
        <v>96750</v>
      </c>
      <c r="I224" s="362">
        <f t="shared" si="36"/>
        <v>95750</v>
      </c>
    </row>
    <row r="225" spans="1:9" ht="14.25">
      <c r="A225" s="357" t="s">
        <v>188</v>
      </c>
      <c r="B225" s="370" t="s">
        <v>195</v>
      </c>
      <c r="C225" s="404">
        <v>9.9000000000000005E-2</v>
      </c>
      <c r="D225" s="358" t="s">
        <v>190</v>
      </c>
      <c r="E225" s="359" t="s">
        <v>109</v>
      </c>
      <c r="F225" s="486">
        <f t="shared" si="35"/>
        <v>9.4700000000000006</v>
      </c>
      <c r="G225" s="358">
        <v>95650</v>
      </c>
      <c r="H225" s="358">
        <f t="shared" si="37"/>
        <v>95150</v>
      </c>
      <c r="I225" s="362">
        <f t="shared" si="36"/>
        <v>94150</v>
      </c>
    </row>
    <row r="226" spans="1:9" ht="14.25">
      <c r="A226" s="357" t="s">
        <v>188</v>
      </c>
      <c r="B226" s="370" t="s">
        <v>196</v>
      </c>
      <c r="C226" s="404">
        <v>0.154</v>
      </c>
      <c r="D226" s="358" t="s">
        <v>190</v>
      </c>
      <c r="E226" s="359" t="s">
        <v>109</v>
      </c>
      <c r="F226" s="486">
        <f t="shared" si="35"/>
        <v>14.73</v>
      </c>
      <c r="G226" s="358">
        <v>95650</v>
      </c>
      <c r="H226" s="358">
        <f t="shared" si="37"/>
        <v>95150</v>
      </c>
      <c r="I226" s="362">
        <f t="shared" si="36"/>
        <v>94150</v>
      </c>
    </row>
    <row r="227" spans="1:9" ht="14.25">
      <c r="A227" s="357" t="s">
        <v>188</v>
      </c>
      <c r="B227" s="370" t="s">
        <v>197</v>
      </c>
      <c r="C227" s="402">
        <v>0.23</v>
      </c>
      <c r="D227" s="358" t="s">
        <v>190</v>
      </c>
      <c r="E227" s="359" t="s">
        <v>109</v>
      </c>
      <c r="F227" s="486">
        <f t="shared" si="35"/>
        <v>22</v>
      </c>
      <c r="G227" s="358">
        <v>95650</v>
      </c>
      <c r="H227" s="358">
        <f>G227-1000</f>
        <v>94650</v>
      </c>
      <c r="I227" s="362">
        <f>H227-2000</f>
        <v>92650</v>
      </c>
    </row>
    <row r="228" spans="1:9" ht="14.25">
      <c r="A228" s="369" t="s">
        <v>198</v>
      </c>
      <c r="B228" s="370" t="s">
        <v>195</v>
      </c>
      <c r="C228" s="461">
        <v>1.05</v>
      </c>
      <c r="D228" s="358" t="s">
        <v>190</v>
      </c>
      <c r="E228" s="359" t="s">
        <v>109</v>
      </c>
      <c r="F228" s="486">
        <f>C228*G228</f>
        <v>67462.5</v>
      </c>
      <c r="G228" s="358">
        <v>64250</v>
      </c>
      <c r="H228" s="358">
        <f t="shared" si="37"/>
        <v>63750</v>
      </c>
      <c r="I228" s="362">
        <f t="shared" si="36"/>
        <v>62750</v>
      </c>
    </row>
    <row r="229" spans="1:9" ht="14.25">
      <c r="A229" s="373" t="s">
        <v>198</v>
      </c>
      <c r="B229" s="374" t="s">
        <v>196</v>
      </c>
      <c r="C229" s="487">
        <v>1.05</v>
      </c>
      <c r="D229" s="374" t="s">
        <v>190</v>
      </c>
      <c r="E229" s="376" t="s">
        <v>109</v>
      </c>
      <c r="F229" s="377">
        <f>C229*G229</f>
        <v>67462.5</v>
      </c>
      <c r="G229" s="469">
        <v>64250</v>
      </c>
      <c r="H229" s="379">
        <f t="shared" si="37"/>
        <v>63750</v>
      </c>
      <c r="I229" s="380">
        <f t="shared" si="36"/>
        <v>62750</v>
      </c>
    </row>
    <row r="230" spans="1:9" ht="14.25">
      <c r="A230" s="580" t="s">
        <v>199</v>
      </c>
      <c r="B230" s="581"/>
      <c r="C230" s="581"/>
      <c r="D230" s="581"/>
      <c r="E230" s="581"/>
      <c r="F230" s="581"/>
      <c r="G230" s="581"/>
      <c r="H230" s="581"/>
      <c r="I230" s="582"/>
    </row>
    <row r="231" spans="1:9" ht="14.25">
      <c r="A231" s="391" t="s">
        <v>200</v>
      </c>
      <c r="B231" s="370" t="s">
        <v>201</v>
      </c>
      <c r="C231" s="488" t="s">
        <v>202</v>
      </c>
      <c r="D231" s="392" t="s">
        <v>203</v>
      </c>
      <c r="E231" s="392"/>
      <c r="F231" s="489"/>
      <c r="G231" s="392">
        <v>3600</v>
      </c>
      <c r="H231" s="345">
        <v>3550</v>
      </c>
      <c r="I231" s="396">
        <v>3500</v>
      </c>
    </row>
    <row r="232" spans="1:9" ht="14.25">
      <c r="A232" s="391" t="s">
        <v>204</v>
      </c>
      <c r="B232" s="370" t="s">
        <v>201</v>
      </c>
      <c r="C232" s="488" t="s">
        <v>202</v>
      </c>
      <c r="D232" s="392" t="s">
        <v>203</v>
      </c>
      <c r="E232" s="392"/>
      <c r="F232" s="489"/>
      <c r="G232" s="392">
        <v>1920</v>
      </c>
      <c r="H232" s="345">
        <v>1870</v>
      </c>
      <c r="I232" s="396">
        <v>1820</v>
      </c>
    </row>
    <row r="233" spans="1:9" ht="14.25">
      <c r="A233" s="391" t="s">
        <v>204</v>
      </c>
      <c r="B233" s="370" t="s">
        <v>205</v>
      </c>
      <c r="C233" s="488" t="s">
        <v>202</v>
      </c>
      <c r="D233" s="392" t="s">
        <v>203</v>
      </c>
      <c r="E233" s="392"/>
      <c r="F233" s="489"/>
      <c r="G233" s="392">
        <v>3150</v>
      </c>
      <c r="H233" s="345">
        <v>3100</v>
      </c>
      <c r="I233" s="396">
        <v>3050</v>
      </c>
    </row>
    <row r="234" spans="1:9" ht="14.25">
      <c r="A234" s="391" t="s">
        <v>206</v>
      </c>
      <c r="B234" s="370" t="s">
        <v>201</v>
      </c>
      <c r="C234" s="488" t="s">
        <v>202</v>
      </c>
      <c r="D234" s="392" t="s">
        <v>203</v>
      </c>
      <c r="E234" s="392"/>
      <c r="F234" s="489"/>
      <c r="G234" s="392">
        <v>1800</v>
      </c>
      <c r="H234" s="345">
        <v>1750</v>
      </c>
      <c r="I234" s="396">
        <v>1700</v>
      </c>
    </row>
    <row r="235" spans="1:9" ht="14.25">
      <c r="A235" s="391" t="s">
        <v>206</v>
      </c>
      <c r="B235" s="370" t="s">
        <v>189</v>
      </c>
      <c r="C235" s="488" t="s">
        <v>202</v>
      </c>
      <c r="D235" s="392" t="s">
        <v>203</v>
      </c>
      <c r="E235" s="392"/>
      <c r="F235" s="489"/>
      <c r="G235" s="392">
        <v>6750</v>
      </c>
      <c r="H235" s="345">
        <v>6700</v>
      </c>
      <c r="I235" s="396">
        <v>6650</v>
      </c>
    </row>
    <row r="236" spans="1:9" ht="14.25">
      <c r="A236" s="583" t="s">
        <v>207</v>
      </c>
      <c r="B236" s="584"/>
      <c r="C236" s="584"/>
      <c r="D236" s="584"/>
      <c r="E236" s="584"/>
      <c r="F236" s="584"/>
      <c r="G236" s="584"/>
      <c r="H236" s="584"/>
      <c r="I236" s="585"/>
    </row>
    <row r="237" spans="1:9" ht="14.25">
      <c r="A237" s="391" t="s">
        <v>208</v>
      </c>
      <c r="B237" s="392" t="s">
        <v>209</v>
      </c>
      <c r="C237" s="472"/>
      <c r="D237" s="392" t="s">
        <v>217</v>
      </c>
      <c r="E237" s="392"/>
      <c r="F237" s="413">
        <v>130</v>
      </c>
      <c r="G237" s="345">
        <v>130</v>
      </c>
      <c r="H237" s="345">
        <f>G237-10</f>
        <v>120</v>
      </c>
      <c r="I237" s="396">
        <f>H237-10</f>
        <v>110</v>
      </c>
    </row>
    <row r="238" spans="1:9" ht="14.25">
      <c r="A238" s="391" t="s">
        <v>208</v>
      </c>
      <c r="B238" s="392" t="s">
        <v>210</v>
      </c>
      <c r="C238" s="472"/>
      <c r="D238" s="392" t="s">
        <v>217</v>
      </c>
      <c r="E238" s="392"/>
      <c r="F238" s="413">
        <v>200</v>
      </c>
      <c r="G238" s="345">
        <v>200</v>
      </c>
      <c r="H238" s="345">
        <f t="shared" ref="H238:I245" si="38">G238-10</f>
        <v>190</v>
      </c>
      <c r="I238" s="396">
        <f t="shared" si="38"/>
        <v>180</v>
      </c>
    </row>
    <row r="239" spans="1:9" ht="14.25">
      <c r="A239" s="391" t="s">
        <v>208</v>
      </c>
      <c r="B239" s="392" t="s">
        <v>211</v>
      </c>
      <c r="C239" s="472"/>
      <c r="D239" s="392" t="s">
        <v>217</v>
      </c>
      <c r="E239" s="392"/>
      <c r="F239" s="413">
        <v>490</v>
      </c>
      <c r="G239" s="345">
        <v>490</v>
      </c>
      <c r="H239" s="345">
        <f t="shared" si="38"/>
        <v>480</v>
      </c>
      <c r="I239" s="396">
        <f t="shared" si="38"/>
        <v>470</v>
      </c>
    </row>
    <row r="240" spans="1:9" ht="14.25">
      <c r="A240" s="391" t="s">
        <v>208</v>
      </c>
      <c r="B240" s="392" t="s">
        <v>212</v>
      </c>
      <c r="C240" s="472"/>
      <c r="D240" s="392" t="s">
        <v>217</v>
      </c>
      <c r="E240" s="392"/>
      <c r="F240" s="413">
        <v>140</v>
      </c>
      <c r="G240" s="345">
        <v>140</v>
      </c>
      <c r="H240" s="345">
        <f t="shared" si="38"/>
        <v>130</v>
      </c>
      <c r="I240" s="396">
        <f t="shared" si="38"/>
        <v>120</v>
      </c>
    </row>
    <row r="241" spans="1:9" ht="14.25">
      <c r="A241" s="391" t="s">
        <v>208</v>
      </c>
      <c r="B241" s="392" t="s">
        <v>213</v>
      </c>
      <c r="C241" s="472"/>
      <c r="D241" s="392" t="s">
        <v>217</v>
      </c>
      <c r="E241" s="392"/>
      <c r="F241" s="413">
        <v>155</v>
      </c>
      <c r="G241" s="345">
        <v>155</v>
      </c>
      <c r="H241" s="345">
        <f t="shared" si="38"/>
        <v>145</v>
      </c>
      <c r="I241" s="396">
        <f t="shared" si="38"/>
        <v>135</v>
      </c>
    </row>
    <row r="242" spans="1:9" ht="14.25">
      <c r="A242" s="391" t="s">
        <v>208</v>
      </c>
      <c r="B242" s="392" t="s">
        <v>214</v>
      </c>
      <c r="C242" s="472"/>
      <c r="D242" s="392" t="s">
        <v>217</v>
      </c>
      <c r="E242" s="392"/>
      <c r="F242" s="413">
        <v>150</v>
      </c>
      <c r="G242" s="345">
        <v>150</v>
      </c>
      <c r="H242" s="345">
        <f t="shared" si="38"/>
        <v>140</v>
      </c>
      <c r="I242" s="396">
        <f t="shared" si="38"/>
        <v>130</v>
      </c>
    </row>
    <row r="243" spans="1:9" ht="14.25">
      <c r="A243" s="391" t="s">
        <v>208</v>
      </c>
      <c r="B243" s="392" t="s">
        <v>215</v>
      </c>
      <c r="C243" s="472"/>
      <c r="D243" s="392" t="s">
        <v>217</v>
      </c>
      <c r="E243" s="392"/>
      <c r="F243" s="413">
        <v>170</v>
      </c>
      <c r="G243" s="345">
        <v>170</v>
      </c>
      <c r="H243" s="345">
        <f t="shared" si="38"/>
        <v>160</v>
      </c>
      <c r="I243" s="396">
        <f t="shared" si="38"/>
        <v>150</v>
      </c>
    </row>
    <row r="244" spans="1:9" ht="14.25">
      <c r="A244" s="391" t="s">
        <v>208</v>
      </c>
      <c r="B244" s="392" t="s">
        <v>216</v>
      </c>
      <c r="C244" s="472"/>
      <c r="D244" s="392" t="s">
        <v>217</v>
      </c>
      <c r="E244" s="392"/>
      <c r="F244" s="413">
        <v>285</v>
      </c>
      <c r="G244" s="345">
        <v>285</v>
      </c>
      <c r="H244" s="345">
        <f t="shared" si="38"/>
        <v>275</v>
      </c>
      <c r="I244" s="396">
        <f t="shared" si="38"/>
        <v>265</v>
      </c>
    </row>
    <row r="245" spans="1:9" ht="14.25">
      <c r="A245" s="391" t="s">
        <v>208</v>
      </c>
      <c r="B245" s="392" t="s">
        <v>218</v>
      </c>
      <c r="C245" s="472"/>
      <c r="D245" s="392" t="s">
        <v>217</v>
      </c>
      <c r="E245" s="392"/>
      <c r="F245" s="413">
        <v>340</v>
      </c>
      <c r="G245" s="345">
        <v>340</v>
      </c>
      <c r="H245" s="345">
        <f t="shared" si="38"/>
        <v>330</v>
      </c>
      <c r="I245" s="396">
        <f t="shared" si="38"/>
        <v>320</v>
      </c>
    </row>
    <row r="246" spans="1:9" ht="14.25">
      <c r="A246" s="562" t="s">
        <v>219</v>
      </c>
      <c r="B246" s="563"/>
      <c r="C246" s="563"/>
      <c r="D246" s="563"/>
      <c r="E246" s="563"/>
      <c r="F246" s="563"/>
      <c r="G246" s="563"/>
      <c r="H246" s="563"/>
      <c r="I246" s="564"/>
    </row>
    <row r="247" spans="1:9" ht="14.25">
      <c r="A247" s="391" t="s">
        <v>220</v>
      </c>
      <c r="B247" s="392" t="s">
        <v>221</v>
      </c>
      <c r="C247" s="472" t="s">
        <v>222</v>
      </c>
      <c r="D247" s="392" t="s">
        <v>203</v>
      </c>
      <c r="E247" s="392"/>
      <c r="F247" s="413">
        <v>6000</v>
      </c>
      <c r="G247" s="345">
        <v>6000</v>
      </c>
      <c r="H247" s="345">
        <v>5500</v>
      </c>
      <c r="I247" s="442">
        <v>5000</v>
      </c>
    </row>
    <row r="248" spans="1:9" ht="14.25">
      <c r="A248" s="391" t="s">
        <v>220</v>
      </c>
      <c r="B248" s="392" t="s">
        <v>223</v>
      </c>
      <c r="C248" s="472" t="s">
        <v>222</v>
      </c>
      <c r="D248" s="392" t="s">
        <v>203</v>
      </c>
      <c r="E248" s="392"/>
      <c r="F248" s="413">
        <v>5000</v>
      </c>
      <c r="G248" s="345">
        <v>5000</v>
      </c>
      <c r="H248" s="345">
        <v>4500</v>
      </c>
      <c r="I248" s="442">
        <v>4000</v>
      </c>
    </row>
    <row r="249" spans="1:9" ht="14.25">
      <c r="A249" s="565" t="s">
        <v>224</v>
      </c>
      <c r="B249" s="566"/>
      <c r="C249" s="566"/>
      <c r="D249" s="566"/>
      <c r="E249" s="566"/>
      <c r="F249" s="566"/>
      <c r="G249" s="566"/>
      <c r="H249" s="566"/>
      <c r="I249" s="567"/>
    </row>
    <row r="250" spans="1:9" ht="14.25">
      <c r="A250" s="439" t="s">
        <v>225</v>
      </c>
      <c r="B250" s="392" t="s">
        <v>226</v>
      </c>
      <c r="C250" s="472" t="s">
        <v>227</v>
      </c>
      <c r="D250" s="392" t="s">
        <v>203</v>
      </c>
      <c r="E250" s="392"/>
      <c r="F250" s="413">
        <v>1350</v>
      </c>
      <c r="G250" s="345">
        <v>1350</v>
      </c>
      <c r="H250" s="345">
        <f t="shared" ref="H250:H255" si="39">G250-50</f>
        <v>1300</v>
      </c>
      <c r="I250" s="442">
        <f t="shared" ref="I250:I255" si="40">H250-100</f>
        <v>1200</v>
      </c>
    </row>
    <row r="251" spans="1:9" ht="14.25">
      <c r="A251" s="439" t="s">
        <v>225</v>
      </c>
      <c r="B251" s="392" t="s">
        <v>228</v>
      </c>
      <c r="C251" s="472" t="s">
        <v>227</v>
      </c>
      <c r="D251" s="392" t="s">
        <v>203</v>
      </c>
      <c r="E251" s="392"/>
      <c r="F251" s="413">
        <v>1450</v>
      </c>
      <c r="G251" s="345">
        <v>1450</v>
      </c>
      <c r="H251" s="345">
        <f t="shared" si="39"/>
        <v>1400</v>
      </c>
      <c r="I251" s="442">
        <f t="shared" si="40"/>
        <v>1300</v>
      </c>
    </row>
    <row r="252" spans="1:9" ht="14.25">
      <c r="A252" s="439" t="s">
        <v>225</v>
      </c>
      <c r="B252" s="392" t="s">
        <v>229</v>
      </c>
      <c r="C252" s="472" t="s">
        <v>227</v>
      </c>
      <c r="D252" s="392" t="s">
        <v>203</v>
      </c>
      <c r="E252" s="392"/>
      <c r="F252" s="413">
        <v>1730</v>
      </c>
      <c r="G252" s="345">
        <v>1730</v>
      </c>
      <c r="H252" s="345">
        <f t="shared" si="39"/>
        <v>1680</v>
      </c>
      <c r="I252" s="442">
        <f t="shared" si="40"/>
        <v>1580</v>
      </c>
    </row>
    <row r="253" spans="1:9" ht="14.25">
      <c r="A253" s="439" t="s">
        <v>225</v>
      </c>
      <c r="B253" s="392" t="s">
        <v>230</v>
      </c>
      <c r="C253" s="472" t="s">
        <v>227</v>
      </c>
      <c r="D253" s="392" t="s">
        <v>203</v>
      </c>
      <c r="E253" s="392"/>
      <c r="F253" s="413">
        <v>2050</v>
      </c>
      <c r="G253" s="345">
        <v>2050</v>
      </c>
      <c r="H253" s="345">
        <f t="shared" si="39"/>
        <v>2000</v>
      </c>
      <c r="I253" s="442">
        <f t="shared" si="40"/>
        <v>1900</v>
      </c>
    </row>
    <row r="254" spans="1:9" ht="14.25">
      <c r="A254" s="439" t="s">
        <v>225</v>
      </c>
      <c r="B254" s="392" t="s">
        <v>228</v>
      </c>
      <c r="C254" s="472" t="s">
        <v>231</v>
      </c>
      <c r="D254" s="392" t="s">
        <v>203</v>
      </c>
      <c r="E254" s="392"/>
      <c r="F254" s="413">
        <v>7450</v>
      </c>
      <c r="G254" s="345">
        <v>7450</v>
      </c>
      <c r="H254" s="345">
        <f t="shared" si="39"/>
        <v>7400</v>
      </c>
      <c r="I254" s="442">
        <f t="shared" si="40"/>
        <v>7300</v>
      </c>
    </row>
    <row r="255" spans="1:9" ht="14.25">
      <c r="A255" s="439" t="s">
        <v>225</v>
      </c>
      <c r="B255" s="392" t="s">
        <v>230</v>
      </c>
      <c r="C255" s="472" t="s">
        <v>232</v>
      </c>
      <c r="D255" s="392" t="s">
        <v>233</v>
      </c>
      <c r="E255" s="392"/>
      <c r="F255" s="413">
        <v>10150</v>
      </c>
      <c r="G255" s="345">
        <v>10150</v>
      </c>
      <c r="H255" s="345">
        <f t="shared" si="39"/>
        <v>10100</v>
      </c>
      <c r="I255" s="442">
        <f t="shared" si="40"/>
        <v>10000</v>
      </c>
    </row>
    <row r="256" spans="1:9" ht="14.25">
      <c r="A256" s="568" t="s">
        <v>234</v>
      </c>
      <c r="B256" s="569"/>
      <c r="C256" s="569"/>
      <c r="D256" s="569"/>
      <c r="E256" s="569"/>
      <c r="F256" s="569"/>
      <c r="G256" s="569"/>
      <c r="H256" s="569"/>
      <c r="I256" s="570"/>
    </row>
    <row r="257" spans="1:9" ht="14.25">
      <c r="A257" s="490" t="s">
        <v>235</v>
      </c>
      <c r="B257" s="379" t="s">
        <v>236</v>
      </c>
      <c r="C257" s="379">
        <v>0.83</v>
      </c>
      <c r="D257" s="491">
        <v>6</v>
      </c>
      <c r="E257" s="492">
        <v>5</v>
      </c>
      <c r="F257" s="493">
        <f>E257*G257/1000</f>
        <v>421.25</v>
      </c>
      <c r="G257" s="379">
        <v>84250</v>
      </c>
      <c r="H257" s="379">
        <f>G257-500</f>
        <v>83750</v>
      </c>
      <c r="I257" s="380">
        <f>H257-1000</f>
        <v>82750</v>
      </c>
    </row>
    <row r="258" spans="1:9" ht="14.25">
      <c r="A258" s="391" t="s">
        <v>235</v>
      </c>
      <c r="B258" s="392" t="s">
        <v>237</v>
      </c>
      <c r="C258" s="392">
        <v>1.1599999999999999</v>
      </c>
      <c r="D258" s="494">
        <v>6</v>
      </c>
      <c r="E258" s="494">
        <v>7</v>
      </c>
      <c r="F258" s="413">
        <f>E258*G258/1000</f>
        <v>603.75</v>
      </c>
      <c r="G258" s="392">
        <v>86250</v>
      </c>
      <c r="H258" s="345">
        <f>G258-500</f>
        <v>85750</v>
      </c>
      <c r="I258" s="396">
        <f>H258-1000</f>
        <v>84750</v>
      </c>
    </row>
    <row r="259" spans="1:9" ht="14.25">
      <c r="A259" s="391" t="s">
        <v>235</v>
      </c>
      <c r="B259" s="392" t="s">
        <v>238</v>
      </c>
      <c r="C259" s="392">
        <v>1.5389999999999999</v>
      </c>
      <c r="D259" s="494">
        <v>6</v>
      </c>
      <c r="E259" s="494">
        <v>9</v>
      </c>
      <c r="F259" s="413">
        <f>E259*G259/1000</f>
        <v>790.65</v>
      </c>
      <c r="G259" s="392">
        <v>87850</v>
      </c>
      <c r="H259" s="345">
        <f>G259-500</f>
        <v>87350</v>
      </c>
      <c r="I259" s="396">
        <f>H259-500</f>
        <v>86850</v>
      </c>
    </row>
    <row r="260" spans="1:9" ht="14.25">
      <c r="A260" s="571" t="s">
        <v>240</v>
      </c>
      <c r="B260" s="572"/>
      <c r="C260" s="572"/>
      <c r="D260" s="572"/>
      <c r="E260" s="572"/>
      <c r="F260" s="572"/>
      <c r="G260" s="572"/>
      <c r="H260" s="572"/>
      <c r="I260" s="573"/>
    </row>
    <row r="261" spans="1:9" ht="14.25">
      <c r="A261" s="415" t="s">
        <v>241</v>
      </c>
      <c r="B261" s="352" t="s">
        <v>242</v>
      </c>
      <c r="C261" s="352">
        <v>0.71</v>
      </c>
      <c r="D261" s="383">
        <v>6</v>
      </c>
      <c r="E261" s="354">
        <v>4.5</v>
      </c>
      <c r="F261" s="382">
        <f>E261*G261/1000</f>
        <v>347.63</v>
      </c>
      <c r="G261" s="352">
        <v>77250</v>
      </c>
      <c r="H261" s="352">
        <f t="shared" ref="H261:I263" si="41">G261-1000</f>
        <v>76250</v>
      </c>
      <c r="I261" s="356">
        <f>H261-2000</f>
        <v>74250</v>
      </c>
    </row>
    <row r="262" spans="1:9" ht="14.25">
      <c r="A262" s="369" t="s">
        <v>241</v>
      </c>
      <c r="B262" s="370" t="s">
        <v>243</v>
      </c>
      <c r="C262" s="370">
        <v>1.26</v>
      </c>
      <c r="D262" s="388">
        <v>6</v>
      </c>
      <c r="E262" s="389">
        <v>8</v>
      </c>
      <c r="F262" s="366">
        <f>E262*G262/1000</f>
        <v>605.20000000000005</v>
      </c>
      <c r="G262" s="370">
        <v>75650</v>
      </c>
      <c r="H262" s="358">
        <f t="shared" si="41"/>
        <v>74650</v>
      </c>
      <c r="I262" s="362">
        <f>H262-1000</f>
        <v>73650</v>
      </c>
    </row>
    <row r="263" spans="1:9" ht="14.25">
      <c r="A263" s="391" t="s">
        <v>241</v>
      </c>
      <c r="B263" s="392" t="s">
        <v>244</v>
      </c>
      <c r="C263" s="392">
        <v>1.57</v>
      </c>
      <c r="D263" s="393">
        <v>6</v>
      </c>
      <c r="E263" s="393">
        <v>9.5</v>
      </c>
      <c r="F263" s="413">
        <f>E263*G263/1000</f>
        <v>775.68</v>
      </c>
      <c r="G263" s="392">
        <v>81650</v>
      </c>
      <c r="H263" s="345">
        <f t="shared" si="41"/>
        <v>80650</v>
      </c>
      <c r="I263" s="396">
        <f t="shared" si="41"/>
        <v>79650</v>
      </c>
    </row>
    <row r="264" spans="1:9" ht="14.25">
      <c r="A264" s="391" t="s">
        <v>241</v>
      </c>
      <c r="B264" s="392" t="s">
        <v>245</v>
      </c>
      <c r="C264" s="392">
        <v>1.57</v>
      </c>
      <c r="D264" s="393">
        <v>6</v>
      </c>
      <c r="E264" s="393">
        <v>9.5</v>
      </c>
      <c r="F264" s="413">
        <f>E264*G264/1000</f>
        <v>775.68</v>
      </c>
      <c r="G264" s="392">
        <v>81650</v>
      </c>
      <c r="H264" s="345">
        <f>G264-500</f>
        <v>81150</v>
      </c>
      <c r="I264" s="396">
        <f>H264-1000</f>
        <v>80150</v>
      </c>
    </row>
    <row r="265" spans="1:9" ht="14.25">
      <c r="A265" s="391" t="s">
        <v>1140</v>
      </c>
      <c r="B265" s="392" t="s">
        <v>245</v>
      </c>
      <c r="C265" s="392">
        <v>1.617</v>
      </c>
      <c r="D265" s="393">
        <v>6</v>
      </c>
      <c r="E265" s="393">
        <v>10</v>
      </c>
      <c r="F265" s="413">
        <f>E265*G265/1000</f>
        <v>1362.5</v>
      </c>
      <c r="G265" s="392">
        <v>136250</v>
      </c>
      <c r="H265" s="345">
        <f>G265-1000</f>
        <v>135250</v>
      </c>
      <c r="I265" s="396">
        <f>H265-1000</f>
        <v>134250</v>
      </c>
    </row>
    <row r="266" spans="1:9" ht="14.25">
      <c r="A266" s="571" t="s">
        <v>246</v>
      </c>
      <c r="B266" s="572"/>
      <c r="C266" s="572"/>
      <c r="D266" s="572"/>
      <c r="E266" s="572"/>
      <c r="F266" s="572"/>
      <c r="G266" s="572"/>
      <c r="H266" s="572"/>
      <c r="I266" s="573"/>
    </row>
    <row r="267" spans="1:9" ht="14.25">
      <c r="A267" s="495" t="s">
        <v>247</v>
      </c>
      <c r="B267" s="477">
        <v>12</v>
      </c>
      <c r="C267" s="477">
        <v>0.97899999999999998</v>
      </c>
      <c r="D267" s="477">
        <v>6</v>
      </c>
      <c r="E267" s="479">
        <v>5</v>
      </c>
      <c r="F267" s="445">
        <f>E267*G267/1000</f>
        <v>482.25</v>
      </c>
      <c r="G267" s="477">
        <v>96450</v>
      </c>
      <c r="H267" s="352">
        <f t="shared" ref="H267:H278" si="42">G267-500</f>
        <v>95950</v>
      </c>
      <c r="I267" s="356">
        <f t="shared" ref="I267:I277" si="43">H267-1000</f>
        <v>94950</v>
      </c>
    </row>
    <row r="268" spans="1:9" ht="14.25">
      <c r="A268" s="496" t="s">
        <v>247</v>
      </c>
      <c r="B268" s="464">
        <v>14</v>
      </c>
      <c r="C268" s="464">
        <v>1.33</v>
      </c>
      <c r="D268" s="464">
        <v>4.8</v>
      </c>
      <c r="E268" s="480">
        <v>6.5</v>
      </c>
      <c r="F268" s="366">
        <f>E268*G268/1000</f>
        <v>626.92999999999995</v>
      </c>
      <c r="G268" s="464">
        <v>96450</v>
      </c>
      <c r="H268" s="358">
        <f t="shared" si="42"/>
        <v>95950</v>
      </c>
      <c r="I268" s="362">
        <f>H268-1000</f>
        <v>94950</v>
      </c>
    </row>
    <row r="269" spans="1:9" ht="14.25">
      <c r="A269" s="496" t="s">
        <v>248</v>
      </c>
      <c r="B269" s="464">
        <v>17</v>
      </c>
      <c r="C269" s="464">
        <v>1.97</v>
      </c>
      <c r="D269" s="464">
        <v>4.8</v>
      </c>
      <c r="E269" s="480">
        <v>9.5</v>
      </c>
      <c r="F269" s="366">
        <f>E269*G269/1000</f>
        <v>916.28</v>
      </c>
      <c r="G269" s="464">
        <v>96450</v>
      </c>
      <c r="H269" s="358">
        <f t="shared" si="42"/>
        <v>95950</v>
      </c>
      <c r="I269" s="362">
        <f t="shared" si="43"/>
        <v>94950</v>
      </c>
    </row>
    <row r="270" spans="1:9" ht="14.25">
      <c r="A270" s="496" t="s">
        <v>248</v>
      </c>
      <c r="B270" s="464">
        <v>19</v>
      </c>
      <c r="C270" s="464">
        <v>2.4500000000000002</v>
      </c>
      <c r="D270" s="464">
        <v>4.8</v>
      </c>
      <c r="E270" s="480">
        <v>12</v>
      </c>
      <c r="F270" s="366">
        <f>C270*G270/1000</f>
        <v>236.3</v>
      </c>
      <c r="G270" s="464">
        <v>96450</v>
      </c>
      <c r="H270" s="358">
        <f t="shared" si="42"/>
        <v>95950</v>
      </c>
      <c r="I270" s="362">
        <f t="shared" si="43"/>
        <v>94950</v>
      </c>
    </row>
    <row r="271" spans="1:9" ht="14.25">
      <c r="A271" s="496" t="s">
        <v>247</v>
      </c>
      <c r="B271" s="464">
        <v>22</v>
      </c>
      <c r="C271" s="464">
        <v>3.29</v>
      </c>
      <c r="D271" s="464">
        <v>6</v>
      </c>
      <c r="E271" s="480">
        <v>20</v>
      </c>
      <c r="F271" s="366">
        <f t="shared" ref="F271:F278" si="44">E271*G271/1000</f>
        <v>1929</v>
      </c>
      <c r="G271" s="464">
        <v>96450</v>
      </c>
      <c r="H271" s="358">
        <f t="shared" si="42"/>
        <v>95950</v>
      </c>
      <c r="I271" s="362">
        <f t="shared" si="43"/>
        <v>94950</v>
      </c>
    </row>
    <row r="272" spans="1:9" ht="14.25">
      <c r="A272" s="496" t="s">
        <v>248</v>
      </c>
      <c r="B272" s="464">
        <v>24</v>
      </c>
      <c r="C272" s="464">
        <v>3.92</v>
      </c>
      <c r="D272" s="464">
        <v>6</v>
      </c>
      <c r="E272" s="480">
        <v>23.5</v>
      </c>
      <c r="F272" s="366">
        <f t="shared" si="44"/>
        <v>2266.58</v>
      </c>
      <c r="G272" s="464">
        <v>96450</v>
      </c>
      <c r="H272" s="358">
        <f t="shared" si="42"/>
        <v>95950</v>
      </c>
      <c r="I272" s="362">
        <f t="shared" si="43"/>
        <v>94950</v>
      </c>
    </row>
    <row r="273" spans="1:9" ht="14.25">
      <c r="A273" s="496" t="s">
        <v>248</v>
      </c>
      <c r="B273" s="464">
        <v>27</v>
      </c>
      <c r="C273" s="464">
        <v>4.96</v>
      </c>
      <c r="D273" s="464">
        <v>6</v>
      </c>
      <c r="E273" s="480">
        <v>30</v>
      </c>
      <c r="F273" s="366">
        <f t="shared" si="44"/>
        <v>2893.5</v>
      </c>
      <c r="G273" s="464">
        <v>96450</v>
      </c>
      <c r="H273" s="358">
        <f t="shared" si="42"/>
        <v>95950</v>
      </c>
      <c r="I273" s="362">
        <f t="shared" si="43"/>
        <v>94950</v>
      </c>
    </row>
    <row r="274" spans="1:9" ht="14.25">
      <c r="A274" s="496" t="s">
        <v>247</v>
      </c>
      <c r="B274" s="464">
        <v>30</v>
      </c>
      <c r="C274" s="464">
        <v>6.12</v>
      </c>
      <c r="D274" s="464">
        <v>6</v>
      </c>
      <c r="E274" s="480">
        <v>37</v>
      </c>
      <c r="F274" s="366">
        <f t="shared" si="44"/>
        <v>3568.65</v>
      </c>
      <c r="G274" s="464">
        <v>96450</v>
      </c>
      <c r="H274" s="358">
        <f t="shared" si="42"/>
        <v>95950</v>
      </c>
      <c r="I274" s="362">
        <f t="shared" si="43"/>
        <v>94950</v>
      </c>
    </row>
    <row r="275" spans="1:9" ht="14.25">
      <c r="A275" s="496" t="s">
        <v>248</v>
      </c>
      <c r="B275" s="464">
        <v>32</v>
      </c>
      <c r="C275" s="464">
        <v>6.9610000000000003</v>
      </c>
      <c r="D275" s="464">
        <v>6</v>
      </c>
      <c r="E275" s="480">
        <v>42</v>
      </c>
      <c r="F275" s="366">
        <f t="shared" si="44"/>
        <v>4050.9</v>
      </c>
      <c r="G275" s="464">
        <v>96450</v>
      </c>
      <c r="H275" s="358">
        <f t="shared" si="42"/>
        <v>95950</v>
      </c>
      <c r="I275" s="362">
        <f t="shared" si="43"/>
        <v>94950</v>
      </c>
    </row>
    <row r="276" spans="1:9" ht="14.25">
      <c r="A276" s="496" t="s">
        <v>248</v>
      </c>
      <c r="B276" s="464">
        <v>36</v>
      </c>
      <c r="C276" s="464">
        <v>8.81</v>
      </c>
      <c r="D276" s="464">
        <v>6</v>
      </c>
      <c r="E276" s="480">
        <v>53</v>
      </c>
      <c r="F276" s="366">
        <f t="shared" si="44"/>
        <v>5111.8500000000004</v>
      </c>
      <c r="G276" s="464">
        <v>96450</v>
      </c>
      <c r="H276" s="358">
        <f t="shared" si="42"/>
        <v>95950</v>
      </c>
      <c r="I276" s="362">
        <f t="shared" si="43"/>
        <v>94950</v>
      </c>
    </row>
    <row r="277" spans="1:9" ht="14.25">
      <c r="A277" s="496" t="s">
        <v>248</v>
      </c>
      <c r="B277" s="464">
        <v>41</v>
      </c>
      <c r="C277" s="464">
        <v>11.428000000000001</v>
      </c>
      <c r="D277" s="464">
        <v>6</v>
      </c>
      <c r="E277" s="480">
        <v>69</v>
      </c>
      <c r="F277" s="366">
        <f t="shared" si="44"/>
        <v>6655.05</v>
      </c>
      <c r="G277" s="464">
        <v>96450</v>
      </c>
      <c r="H277" s="358">
        <f t="shared" si="42"/>
        <v>95950</v>
      </c>
      <c r="I277" s="362">
        <f t="shared" si="43"/>
        <v>94950</v>
      </c>
    </row>
    <row r="278" spans="1:9" ht="14.25">
      <c r="A278" s="496" t="s">
        <v>248</v>
      </c>
      <c r="B278" s="464">
        <v>46</v>
      </c>
      <c r="C278" s="464">
        <v>14.385</v>
      </c>
      <c r="D278" s="464">
        <v>6</v>
      </c>
      <c r="E278" s="480">
        <v>86</v>
      </c>
      <c r="F278" s="366">
        <f t="shared" si="44"/>
        <v>8294.7000000000007</v>
      </c>
      <c r="G278" s="464">
        <v>96450</v>
      </c>
      <c r="H278" s="358">
        <f t="shared" si="42"/>
        <v>95950</v>
      </c>
      <c r="I278" s="362">
        <f>H278-1500</f>
        <v>94450</v>
      </c>
    </row>
    <row r="279" spans="1:9" ht="14.25">
      <c r="A279" s="577" t="s">
        <v>249</v>
      </c>
      <c r="B279" s="578"/>
      <c r="C279" s="578"/>
      <c r="D279" s="578"/>
      <c r="E279" s="578"/>
      <c r="F279" s="578"/>
      <c r="G279" s="578"/>
      <c r="H279" s="578"/>
      <c r="I279" s="579"/>
    </row>
    <row r="280" spans="1:9" ht="14.25">
      <c r="A280" s="497"/>
      <c r="B280" s="406"/>
      <c r="C280" s="406"/>
      <c r="D280" s="406"/>
      <c r="E280" s="406"/>
      <c r="F280" s="498"/>
      <c r="G280" s="406"/>
      <c r="H280" s="499"/>
      <c r="I280" s="500"/>
    </row>
    <row r="281" spans="1:9" ht="14.25">
      <c r="A281" s="497"/>
      <c r="B281" s="406"/>
      <c r="C281" s="406"/>
      <c r="D281" s="406"/>
      <c r="E281" s="406"/>
      <c r="F281" s="498"/>
      <c r="G281" s="406"/>
      <c r="H281" s="499"/>
      <c r="I281" s="500"/>
    </row>
    <row r="282" spans="1:9" ht="14.25" customHeight="1">
      <c r="A282" s="501" t="s">
        <v>1135</v>
      </c>
      <c r="B282" s="502"/>
      <c r="C282" s="502"/>
      <c r="D282" s="502"/>
      <c r="E282" s="502"/>
      <c r="F282" s="502"/>
      <c r="G282" s="502"/>
      <c r="H282" s="473"/>
      <c r="I282" s="503"/>
    </row>
    <row r="283" spans="1:9" ht="14.25" customHeight="1">
      <c r="A283" s="501" t="s">
        <v>250</v>
      </c>
      <c r="B283" s="502"/>
      <c r="C283" s="502"/>
      <c r="D283" s="502"/>
      <c r="E283" s="502"/>
      <c r="F283" s="502"/>
      <c r="G283" s="502"/>
      <c r="H283" s="473"/>
      <c r="I283" s="503"/>
    </row>
    <row r="284" spans="1:9" ht="14.25" customHeight="1">
      <c r="A284" s="501" t="s">
        <v>251</v>
      </c>
      <c r="B284" s="502"/>
      <c r="C284" s="502"/>
      <c r="D284" s="502"/>
      <c r="E284" s="502"/>
      <c r="F284" s="502"/>
      <c r="G284" s="502"/>
      <c r="H284" s="473"/>
      <c r="I284" s="503"/>
    </row>
    <row r="285" spans="1:9" ht="14.25" customHeight="1">
      <c r="A285" s="504" t="s">
        <v>1136</v>
      </c>
      <c r="B285" s="505"/>
      <c r="C285" s="505"/>
      <c r="D285" s="505"/>
      <c r="E285" s="505"/>
      <c r="F285" s="505"/>
      <c r="G285" s="505"/>
      <c r="H285" s="506"/>
      <c r="I285" s="507"/>
    </row>
    <row r="286" spans="1:9" ht="14.25" customHeight="1">
      <c r="A286" s="557" t="s">
        <v>1137</v>
      </c>
      <c r="B286" s="557"/>
      <c r="C286" s="557"/>
      <c r="D286" s="557"/>
      <c r="E286" s="557"/>
      <c r="F286" s="557"/>
      <c r="G286" s="557"/>
      <c r="H286" s="557"/>
      <c r="I286" s="557"/>
    </row>
    <row r="287" spans="1:9" ht="14.25" customHeight="1">
      <c r="A287" s="508"/>
      <c r="B287" s="508"/>
      <c r="C287" s="508"/>
      <c r="D287" s="508"/>
      <c r="E287" s="508"/>
      <c r="F287" s="508"/>
      <c r="G287" s="508"/>
      <c r="H287" s="508"/>
      <c r="I287" s="508"/>
    </row>
    <row r="288" spans="1:9" ht="14.25" customHeight="1">
      <c r="A288" s="329" t="s">
        <v>252</v>
      </c>
      <c r="B288" s="329"/>
      <c r="C288" s="329"/>
      <c r="D288" s="329"/>
      <c r="E288" s="329"/>
      <c r="F288" s="329"/>
      <c r="G288" s="329"/>
      <c r="H288" s="4"/>
      <c r="I288" s="509"/>
    </row>
    <row r="289" spans="1:9" ht="14.25">
      <c r="A289" s="510"/>
      <c r="B289" s="510"/>
      <c r="C289" s="510"/>
      <c r="D289" s="510"/>
      <c r="E289" s="510"/>
      <c r="F289" s="510"/>
      <c r="G289" s="510"/>
      <c r="H289" s="510"/>
      <c r="I289" s="510"/>
    </row>
    <row r="294" spans="1:9">
      <c r="B294" s="511"/>
    </row>
  </sheetData>
  <mergeCells count="26">
    <mergeCell ref="A99:I99"/>
    <mergeCell ref="A106:I106"/>
    <mergeCell ref="A123:I123"/>
    <mergeCell ref="A132:I132"/>
    <mergeCell ref="A279:I279"/>
    <mergeCell ref="A160:I160"/>
    <mergeCell ref="A192:I192"/>
    <mergeCell ref="A219:I219"/>
    <mergeCell ref="A230:I230"/>
    <mergeCell ref="A236:I236"/>
    <mergeCell ref="A286:I286"/>
    <mergeCell ref="A5:I5"/>
    <mergeCell ref="A7:I7"/>
    <mergeCell ref="A8:H8"/>
    <mergeCell ref="E15:E16"/>
    <mergeCell ref="A246:I246"/>
    <mergeCell ref="A249:I249"/>
    <mergeCell ref="A256:I256"/>
    <mergeCell ref="A260:I260"/>
    <mergeCell ref="A266:I266"/>
    <mergeCell ref="A17:I17"/>
    <mergeCell ref="A40:I40"/>
    <mergeCell ref="A47:I47"/>
    <mergeCell ref="A57:I57"/>
    <mergeCell ref="A70:I70"/>
    <mergeCell ref="A94:I94"/>
  </mergeCells>
  <hyperlinks>
    <hyperlink ref="A11" r:id="rId1"/>
    <hyperlink ref="A10" r:id="rId2"/>
  </hyperlinks>
  <pageMargins left="0.23622047244094491" right="0.23622047244094491" top="0" bottom="0.19685039370078741" header="0" footer="0"/>
  <pageSetup paperSize="9" scale="65" fitToHeight="0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38"/>
  <sheetViews>
    <sheetView workbookViewId="0">
      <selection activeCell="I18" sqref="I18"/>
    </sheetView>
  </sheetViews>
  <sheetFormatPr defaultRowHeight="12.75"/>
  <cols>
    <col min="1" max="1" width="0.28515625" customWidth="1"/>
    <col min="2" max="2" width="1.28515625" customWidth="1"/>
    <col min="3" max="3" width="3.5703125" customWidth="1"/>
    <col min="4" max="4" width="30.140625" customWidth="1"/>
    <col min="5" max="5" width="17.5703125" customWidth="1"/>
    <col min="6" max="6" width="19.85546875" style="107" customWidth="1"/>
    <col min="7" max="7" width="16.28515625" customWidth="1"/>
  </cols>
  <sheetData>
    <row r="1" spans="1:7" s="152" customFormat="1" ht="12">
      <c r="A1" s="794" t="s">
        <v>629</v>
      </c>
      <c r="B1" s="794"/>
      <c r="C1" s="794"/>
      <c r="D1" s="794"/>
      <c r="E1" s="794"/>
      <c r="F1" s="154"/>
    </row>
    <row r="2" spans="1:7" s="152" customFormat="1" ht="12">
      <c r="A2" s="794" t="s">
        <v>311</v>
      </c>
      <c r="B2" s="794"/>
      <c r="C2" s="794"/>
      <c r="D2" s="794"/>
      <c r="E2" s="794"/>
      <c r="F2" s="154"/>
    </row>
    <row r="3" spans="1:7" s="152" customFormat="1" ht="12">
      <c r="A3" s="794" t="s">
        <v>312</v>
      </c>
      <c r="B3" s="794"/>
      <c r="C3" s="794"/>
      <c r="D3" s="794"/>
      <c r="E3" s="794"/>
      <c r="F3" s="154"/>
    </row>
    <row r="4" spans="1:7" s="152" customFormat="1" ht="12">
      <c r="A4" s="794" t="s">
        <v>313</v>
      </c>
      <c r="B4" s="794"/>
      <c r="C4" s="794"/>
      <c r="D4" s="794"/>
      <c r="E4" s="794"/>
      <c r="F4" s="154"/>
    </row>
    <row r="5" spans="1:7" s="152" customFormat="1" ht="12">
      <c r="A5" s="795" t="s">
        <v>630</v>
      </c>
      <c r="B5" s="795"/>
      <c r="C5" s="795"/>
      <c r="D5" s="795"/>
      <c r="E5" s="795"/>
      <c r="F5" s="154"/>
    </row>
    <row r="6" spans="1:7" ht="14.25">
      <c r="A6" s="155"/>
      <c r="B6" s="155"/>
      <c r="C6" s="155"/>
      <c r="D6" s="155"/>
      <c r="E6" s="155"/>
    </row>
    <row r="7" spans="1:7" s="153" customFormat="1" ht="18">
      <c r="C7" s="796" t="s">
        <v>631</v>
      </c>
      <c r="D7" s="796"/>
      <c r="E7" s="796"/>
      <c r="F7" s="796"/>
      <c r="G7" s="796"/>
    </row>
    <row r="8" spans="1:7" ht="12.75" customHeight="1">
      <c r="C8" s="797" t="s">
        <v>335</v>
      </c>
      <c r="D8" s="803" t="s">
        <v>5</v>
      </c>
      <c r="E8" s="808" t="s">
        <v>336</v>
      </c>
      <c r="F8" s="808" t="s">
        <v>338</v>
      </c>
      <c r="G8" s="813" t="s">
        <v>632</v>
      </c>
    </row>
    <row r="9" spans="1:7">
      <c r="C9" s="798"/>
      <c r="D9" s="804"/>
      <c r="E9" s="809"/>
      <c r="F9" s="809"/>
      <c r="G9" s="814"/>
    </row>
    <row r="10" spans="1:7" ht="27" customHeight="1">
      <c r="C10" s="799">
        <v>1</v>
      </c>
      <c r="D10" s="805" t="s">
        <v>633</v>
      </c>
      <c r="E10" s="810"/>
      <c r="F10" s="156" t="s">
        <v>357</v>
      </c>
      <c r="G10" s="157">
        <v>694</v>
      </c>
    </row>
    <row r="11" spans="1:7" ht="27" customHeight="1">
      <c r="C11" s="800"/>
      <c r="D11" s="806"/>
      <c r="E11" s="811"/>
      <c r="F11" s="158" t="s">
        <v>634</v>
      </c>
      <c r="G11" s="159">
        <v>764</v>
      </c>
    </row>
    <row r="12" spans="1:7" ht="27.75" customHeight="1">
      <c r="C12" s="801">
        <v>2</v>
      </c>
      <c r="D12" s="805" t="s">
        <v>635</v>
      </c>
      <c r="E12" s="810"/>
      <c r="F12" s="156" t="s">
        <v>357</v>
      </c>
      <c r="G12" s="157">
        <v>841</v>
      </c>
    </row>
    <row r="13" spans="1:7" ht="27.75" customHeight="1">
      <c r="C13" s="802"/>
      <c r="D13" s="807"/>
      <c r="E13" s="812"/>
      <c r="F13" s="160" t="s">
        <v>634</v>
      </c>
      <c r="G13" s="161">
        <v>925</v>
      </c>
    </row>
    <row r="14" spans="1:7" ht="27.75" customHeight="1">
      <c r="C14" s="801">
        <v>3</v>
      </c>
      <c r="D14" s="805" t="s">
        <v>600</v>
      </c>
      <c r="E14" s="810"/>
      <c r="F14" s="156" t="s">
        <v>357</v>
      </c>
      <c r="G14" s="157">
        <v>258</v>
      </c>
    </row>
    <row r="15" spans="1:7" ht="27.75" customHeight="1">
      <c r="C15" s="802"/>
      <c r="D15" s="807"/>
      <c r="E15" s="812"/>
      <c r="F15" s="160" t="s">
        <v>634</v>
      </c>
      <c r="G15" s="161">
        <v>298</v>
      </c>
    </row>
    <row r="16" spans="1:7" ht="27.75" customHeight="1">
      <c r="C16" s="799">
        <v>4</v>
      </c>
      <c r="D16" s="805" t="s">
        <v>636</v>
      </c>
      <c r="E16" s="810"/>
      <c r="F16" s="156" t="s">
        <v>357</v>
      </c>
      <c r="G16" s="157">
        <v>155</v>
      </c>
    </row>
    <row r="17" spans="3:7" ht="27.75" customHeight="1">
      <c r="C17" s="815"/>
      <c r="D17" s="807"/>
      <c r="E17" s="812"/>
      <c r="F17" s="160" t="s">
        <v>634</v>
      </c>
      <c r="G17" s="161">
        <v>179</v>
      </c>
    </row>
    <row r="18" spans="3:7" ht="27.75" customHeight="1">
      <c r="C18" s="815">
        <v>5</v>
      </c>
      <c r="D18" s="818" t="s">
        <v>637</v>
      </c>
      <c r="E18" s="811"/>
      <c r="F18" s="162" t="s">
        <v>357</v>
      </c>
      <c r="G18" s="163">
        <v>402</v>
      </c>
    </row>
    <row r="19" spans="3:7" ht="27.75" customHeight="1">
      <c r="C19" s="815"/>
      <c r="D19" s="806"/>
      <c r="E19" s="811"/>
      <c r="F19" s="158" t="s">
        <v>634</v>
      </c>
      <c r="G19" s="159">
        <v>464</v>
      </c>
    </row>
    <row r="20" spans="3:7" ht="27.75" customHeight="1">
      <c r="C20" s="815">
        <v>6</v>
      </c>
      <c r="D20" s="805" t="s">
        <v>638</v>
      </c>
      <c r="E20" s="810"/>
      <c r="F20" s="156" t="s">
        <v>357</v>
      </c>
      <c r="G20" s="157">
        <v>124</v>
      </c>
    </row>
    <row r="21" spans="3:7" ht="27.75" customHeight="1">
      <c r="C21" s="815"/>
      <c r="D21" s="807"/>
      <c r="E21" s="812"/>
      <c r="F21" s="160" t="s">
        <v>634</v>
      </c>
      <c r="G21" s="161">
        <v>143</v>
      </c>
    </row>
    <row r="22" spans="3:7" ht="27.75" customHeight="1">
      <c r="C22" s="815">
        <v>7</v>
      </c>
      <c r="D22" s="818" t="s">
        <v>597</v>
      </c>
      <c r="E22" s="811"/>
      <c r="F22" s="162" t="s">
        <v>357</v>
      </c>
      <c r="G22" s="163">
        <v>84</v>
      </c>
    </row>
    <row r="23" spans="3:7" ht="27.75" customHeight="1">
      <c r="C23" s="800"/>
      <c r="D23" s="806"/>
      <c r="E23" s="811"/>
      <c r="F23" s="158" t="s">
        <v>634</v>
      </c>
      <c r="G23" s="159">
        <v>97</v>
      </c>
    </row>
    <row r="24" spans="3:7" ht="27.75" customHeight="1">
      <c r="C24" s="801">
        <v>8</v>
      </c>
      <c r="D24" s="805" t="s">
        <v>639</v>
      </c>
      <c r="E24" s="810"/>
      <c r="F24" s="156" t="s">
        <v>357</v>
      </c>
      <c r="G24" s="157">
        <v>466</v>
      </c>
    </row>
    <row r="25" spans="3:7" ht="27.75" customHeight="1">
      <c r="C25" s="802"/>
      <c r="D25" s="807"/>
      <c r="E25" s="812"/>
      <c r="F25" s="160" t="s">
        <v>634</v>
      </c>
      <c r="G25" s="161">
        <v>539</v>
      </c>
    </row>
    <row r="26" spans="3:7" ht="27.75" customHeight="1">
      <c r="C26" s="799">
        <v>9</v>
      </c>
      <c r="D26" s="818" t="s">
        <v>640</v>
      </c>
      <c r="E26" s="811"/>
      <c r="F26" s="162" t="s">
        <v>357</v>
      </c>
      <c r="G26" s="163">
        <v>290</v>
      </c>
    </row>
    <row r="27" spans="3:7" ht="27.75" customHeight="1">
      <c r="C27" s="800"/>
      <c r="D27" s="806"/>
      <c r="E27" s="811"/>
      <c r="F27" s="158" t="s">
        <v>634</v>
      </c>
      <c r="G27" s="159">
        <v>335</v>
      </c>
    </row>
    <row r="28" spans="3:7" ht="27.75" customHeight="1">
      <c r="C28" s="801">
        <v>10</v>
      </c>
      <c r="D28" s="805" t="s">
        <v>641</v>
      </c>
      <c r="E28" s="810"/>
      <c r="F28" s="156" t="s">
        <v>357</v>
      </c>
      <c r="G28" s="157">
        <v>290</v>
      </c>
    </row>
    <row r="29" spans="3:7" ht="27.75" customHeight="1">
      <c r="C29" s="802"/>
      <c r="D29" s="807"/>
      <c r="E29" s="812"/>
      <c r="F29" s="160" t="s">
        <v>634</v>
      </c>
      <c r="G29" s="161">
        <v>335</v>
      </c>
    </row>
    <row r="30" spans="3:7" ht="27.75" customHeight="1">
      <c r="C30" s="799">
        <v>11</v>
      </c>
      <c r="D30" s="818" t="s">
        <v>642</v>
      </c>
      <c r="E30" s="811"/>
      <c r="F30" s="162" t="s">
        <v>357</v>
      </c>
      <c r="G30" s="163">
        <v>116</v>
      </c>
    </row>
    <row r="31" spans="3:7" ht="27.75" customHeight="1">
      <c r="C31" s="815"/>
      <c r="D31" s="806"/>
      <c r="E31" s="811"/>
      <c r="F31" s="158" t="s">
        <v>634</v>
      </c>
      <c r="G31" s="159">
        <v>134</v>
      </c>
    </row>
    <row r="32" spans="3:7" ht="27.75" customHeight="1">
      <c r="C32" s="815">
        <v>12</v>
      </c>
      <c r="D32" s="805" t="s">
        <v>643</v>
      </c>
      <c r="E32" s="810"/>
      <c r="F32" s="156" t="s">
        <v>357</v>
      </c>
      <c r="G32" s="157">
        <v>275</v>
      </c>
    </row>
    <row r="33" spans="3:7" ht="27.75" customHeight="1">
      <c r="C33" s="800"/>
      <c r="D33" s="806"/>
      <c r="E33" s="811"/>
      <c r="F33" s="158" t="s">
        <v>634</v>
      </c>
      <c r="G33" s="159">
        <v>318</v>
      </c>
    </row>
    <row r="34" spans="3:7" ht="27.75" customHeight="1">
      <c r="C34" s="816">
        <v>13</v>
      </c>
      <c r="D34" s="819" t="s">
        <v>644</v>
      </c>
      <c r="E34" s="821"/>
      <c r="F34" s="164" t="s">
        <v>357</v>
      </c>
      <c r="G34" s="157">
        <v>319</v>
      </c>
    </row>
    <row r="35" spans="3:7" ht="27.75" customHeight="1">
      <c r="C35" s="817"/>
      <c r="D35" s="820"/>
      <c r="E35" s="822"/>
      <c r="F35" s="165" t="s">
        <v>377</v>
      </c>
      <c r="G35" s="166">
        <v>261</v>
      </c>
    </row>
    <row r="38" spans="3:7">
      <c r="D38" s="167"/>
      <c r="E38" s="167"/>
    </row>
  </sheetData>
  <customSheetViews>
    <customSheetView guid="{27437FEA-07C5-45F9-A250-BF682439EB63}" fitToPage="1">
      <selection activeCell="I18" sqref="I18"/>
      <pageMargins left="0.26" right="0.27" top="0.41" bottom="0.4" header="0.34" footer="0.31"/>
      <pageSetup paperSize="9" scale="96" orientation="portrait"/>
      <headerFooter alignWithMargins="0"/>
    </customSheetView>
    <customSheetView guid="{D9E22640-0C2E-4128-B440-6D62EAD29E00}" fitToPage="1">
      <selection activeCell="I18" sqref="I18"/>
      <pageMargins left="0.26" right="0.27" top="0.41" bottom="0.4" header="0.34" footer="0.31"/>
      <pageSetup paperSize="9" scale="96" orientation="portrait"/>
      <headerFooter alignWithMargins="0"/>
    </customSheetView>
    <customSheetView guid="{05ADD661-264C-4A61-836E-B9C767B0E4F7}" fitToPage="1">
      <selection activeCell="I18" sqref="I18"/>
      <pageMargins left="0.26" right="0.27" top="0.41" bottom="0.4" header="0.34" footer="0.31"/>
      <pageSetup paperSize="9" scale="96" orientation="portrait"/>
      <headerFooter alignWithMargins="0"/>
    </customSheetView>
  </customSheetViews>
  <mergeCells count="50">
    <mergeCell ref="E16:E17"/>
    <mergeCell ref="E18:E19"/>
    <mergeCell ref="E32:E33"/>
    <mergeCell ref="E34:E35"/>
    <mergeCell ref="F8:F9"/>
    <mergeCell ref="E20:E21"/>
    <mergeCell ref="E22:E23"/>
    <mergeCell ref="E24:E25"/>
    <mergeCell ref="E26:E27"/>
    <mergeCell ref="E28:E29"/>
    <mergeCell ref="E30:E31"/>
    <mergeCell ref="D26:D27"/>
    <mergeCell ref="D28:D29"/>
    <mergeCell ref="D30:D31"/>
    <mergeCell ref="D32:D33"/>
    <mergeCell ref="D34:D35"/>
    <mergeCell ref="D16:D17"/>
    <mergeCell ref="D18:D19"/>
    <mergeCell ref="D20:D21"/>
    <mergeCell ref="D22:D23"/>
    <mergeCell ref="D24:D25"/>
    <mergeCell ref="C26:C27"/>
    <mergeCell ref="C28:C29"/>
    <mergeCell ref="C30:C31"/>
    <mergeCell ref="C32:C33"/>
    <mergeCell ref="C34:C35"/>
    <mergeCell ref="C16:C17"/>
    <mergeCell ref="C18:C19"/>
    <mergeCell ref="C20:C21"/>
    <mergeCell ref="C22:C23"/>
    <mergeCell ref="C24:C25"/>
    <mergeCell ref="C7:G7"/>
    <mergeCell ref="C8:C9"/>
    <mergeCell ref="C10:C11"/>
    <mergeCell ref="C12:C13"/>
    <mergeCell ref="C14:C15"/>
    <mergeCell ref="D8:D9"/>
    <mergeCell ref="D10:D11"/>
    <mergeCell ref="D12:D13"/>
    <mergeCell ref="D14:D15"/>
    <mergeCell ref="E8:E9"/>
    <mergeCell ref="E10:E11"/>
    <mergeCell ref="E12:E13"/>
    <mergeCell ref="E14:E15"/>
    <mergeCell ref="G8:G9"/>
    <mergeCell ref="A1:E1"/>
    <mergeCell ref="A2:E2"/>
    <mergeCell ref="A3:E3"/>
    <mergeCell ref="A4:E4"/>
    <mergeCell ref="A5:E5"/>
  </mergeCells>
  <pageMargins left="0.26" right="0.27" top="0.41" bottom="0.4" header="0.34" footer="0.31"/>
  <pageSetup paperSize="9" scale="96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view="pageLayout" zoomScaleNormal="100" workbookViewId="0">
      <selection activeCell="J15" sqref="J15"/>
    </sheetView>
  </sheetViews>
  <sheetFormatPr defaultRowHeight="12.75"/>
  <cols>
    <col min="1" max="1" width="3" style="547" customWidth="1"/>
    <col min="2" max="2" width="52.85546875" customWidth="1"/>
    <col min="3" max="3" width="13.140625" style="543" customWidth="1"/>
    <col min="4" max="4" width="6.7109375" customWidth="1"/>
    <col min="5" max="5" width="6.140625" customWidth="1"/>
    <col min="6" max="7" width="9.5703125" customWidth="1"/>
    <col min="8" max="8" width="10.85546875" customWidth="1"/>
    <col min="9" max="9" width="25.85546875" customWidth="1"/>
  </cols>
  <sheetData>
    <row r="1" spans="1:8" s="85" customFormat="1" ht="35.25" customHeight="1">
      <c r="A1" s="838"/>
      <c r="B1" s="838"/>
      <c r="C1" s="838"/>
      <c r="D1" s="838"/>
      <c r="E1" s="838"/>
      <c r="F1" s="838"/>
      <c r="G1" s="838"/>
    </row>
    <row r="2" spans="1:8" s="85" customFormat="1" ht="13.5" customHeight="1">
      <c r="A2" s="839" t="s">
        <v>450</v>
      </c>
      <c r="B2" s="839"/>
      <c r="C2" s="839"/>
      <c r="D2" s="839"/>
      <c r="E2" s="839"/>
      <c r="F2" s="839"/>
      <c r="G2" s="839"/>
    </row>
    <row r="3" spans="1:8" s="86" customFormat="1" ht="11.25" customHeight="1">
      <c r="A3" s="840" t="s">
        <v>645</v>
      </c>
      <c r="B3" s="840"/>
      <c r="C3" s="840"/>
      <c r="D3" s="840"/>
      <c r="E3" s="840"/>
      <c r="F3" s="840"/>
      <c r="G3" s="840"/>
    </row>
    <row r="4" spans="1:8" s="86" customFormat="1" ht="11.25" customHeight="1">
      <c r="A4" s="840" t="s">
        <v>314</v>
      </c>
      <c r="B4" s="840"/>
      <c r="C4" s="840"/>
      <c r="D4" s="840"/>
      <c r="E4" s="840"/>
      <c r="F4" s="840"/>
      <c r="G4" s="840"/>
    </row>
    <row r="5" spans="1:8" s="86" customFormat="1" ht="9" customHeight="1">
      <c r="A5" s="546"/>
      <c r="B5" s="87"/>
      <c r="C5" s="87"/>
      <c r="D5" s="87"/>
      <c r="E5" s="87"/>
      <c r="F5" s="87"/>
      <c r="G5" s="88">
        <f ca="1">TODAY()</f>
        <v>46179</v>
      </c>
    </row>
    <row r="6" spans="1:8" s="152" customFormat="1" ht="13.5" customHeight="1">
      <c r="A6" s="841" t="s">
        <v>646</v>
      </c>
      <c r="B6" s="842"/>
      <c r="C6" s="842"/>
      <c r="D6" s="842"/>
      <c r="E6" s="842"/>
      <c r="F6" s="842"/>
      <c r="G6" s="843"/>
    </row>
    <row r="7" spans="1:8" ht="9.75" customHeight="1">
      <c r="A7" s="836" t="s">
        <v>335</v>
      </c>
      <c r="B7" s="837" t="s">
        <v>586</v>
      </c>
      <c r="C7" s="823" t="s">
        <v>337</v>
      </c>
      <c r="D7" s="823" t="s">
        <v>647</v>
      </c>
      <c r="E7" s="823" t="s">
        <v>648</v>
      </c>
      <c r="F7" s="823" t="s">
        <v>649</v>
      </c>
      <c r="G7" s="823" t="s">
        <v>650</v>
      </c>
    </row>
    <row r="8" spans="1:8" ht="9.75" customHeight="1">
      <c r="A8" s="836"/>
      <c r="B8" s="837"/>
      <c r="C8" s="824"/>
      <c r="D8" s="824"/>
      <c r="E8" s="824"/>
      <c r="F8" s="824"/>
      <c r="G8" s="824"/>
    </row>
    <row r="9" spans="1:8" ht="12.75" customHeight="1">
      <c r="A9" s="92">
        <v>1</v>
      </c>
      <c r="B9" s="50" t="s">
        <v>651</v>
      </c>
      <c r="C9" s="51" t="s">
        <v>652</v>
      </c>
      <c r="D9" s="51">
        <v>46</v>
      </c>
      <c r="E9" s="51">
        <v>15</v>
      </c>
      <c r="F9" s="133">
        <v>570</v>
      </c>
      <c r="G9" s="134">
        <v>560</v>
      </c>
    </row>
    <row r="10" spans="1:8" ht="12.75" customHeight="1">
      <c r="A10" s="92">
        <v>2</v>
      </c>
      <c r="B10" s="50" t="s">
        <v>653</v>
      </c>
      <c r="C10" s="51" t="s">
        <v>654</v>
      </c>
      <c r="D10" s="51">
        <v>36</v>
      </c>
      <c r="E10" s="51">
        <v>10</v>
      </c>
      <c r="F10" s="133">
        <v>1050</v>
      </c>
      <c r="G10" s="134">
        <v>1050</v>
      </c>
    </row>
    <row r="11" spans="1:8" ht="12.75" customHeight="1">
      <c r="A11" s="92">
        <v>3</v>
      </c>
      <c r="B11" s="50" t="s">
        <v>655</v>
      </c>
      <c r="C11" s="51" t="s">
        <v>656</v>
      </c>
      <c r="D11" s="51">
        <v>49</v>
      </c>
      <c r="E11" s="51">
        <v>9</v>
      </c>
      <c r="F11" s="133">
        <v>1180</v>
      </c>
      <c r="G11" s="134">
        <v>1180</v>
      </c>
    </row>
    <row r="12" spans="1:8" ht="12.75" customHeight="1">
      <c r="A12" s="97">
        <v>4</v>
      </c>
      <c r="B12" s="135" t="s">
        <v>657</v>
      </c>
      <c r="C12" s="92" t="s">
        <v>658</v>
      </c>
      <c r="D12" s="92">
        <v>30</v>
      </c>
      <c r="E12" s="92">
        <v>9</v>
      </c>
      <c r="F12" s="133">
        <v>1336</v>
      </c>
      <c r="G12" s="136">
        <v>1336</v>
      </c>
    </row>
    <row r="13" spans="1:8" ht="12.75" customHeight="1">
      <c r="A13" s="97">
        <v>5</v>
      </c>
      <c r="B13" s="135" t="s">
        <v>659</v>
      </c>
      <c r="C13" s="92" t="s">
        <v>658</v>
      </c>
      <c r="D13" s="92">
        <v>49</v>
      </c>
      <c r="E13" s="92">
        <v>9</v>
      </c>
      <c r="F13" s="133">
        <v>1155</v>
      </c>
      <c r="G13" s="136">
        <v>1155</v>
      </c>
      <c r="H13" s="137"/>
    </row>
    <row r="14" spans="1:8" ht="12.75" customHeight="1">
      <c r="A14" s="97">
        <v>6</v>
      </c>
      <c r="B14" s="135" t="s">
        <v>660</v>
      </c>
      <c r="C14" s="92" t="s">
        <v>658</v>
      </c>
      <c r="D14" s="92">
        <v>30</v>
      </c>
      <c r="E14" s="92">
        <v>9</v>
      </c>
      <c r="F14" s="133">
        <v>1507</v>
      </c>
      <c r="G14" s="136">
        <v>1457</v>
      </c>
    </row>
    <row r="15" spans="1:8" ht="12.75" customHeight="1">
      <c r="A15" s="97">
        <v>7</v>
      </c>
      <c r="B15" s="135" t="s">
        <v>661</v>
      </c>
      <c r="C15" s="92" t="s">
        <v>658</v>
      </c>
      <c r="D15" s="92">
        <v>30</v>
      </c>
      <c r="E15" s="92">
        <v>9</v>
      </c>
      <c r="F15" s="133">
        <v>1350</v>
      </c>
      <c r="G15" s="136">
        <v>1285</v>
      </c>
    </row>
    <row r="16" spans="1:8" ht="12.75" customHeight="1">
      <c r="A16" s="97">
        <v>8</v>
      </c>
      <c r="B16" s="135" t="s">
        <v>662</v>
      </c>
      <c r="C16" s="92" t="s">
        <v>663</v>
      </c>
      <c r="D16" s="92">
        <v>20</v>
      </c>
      <c r="E16" s="92">
        <v>15</v>
      </c>
      <c r="F16" s="133">
        <v>2310</v>
      </c>
      <c r="G16" s="136">
        <v>2310</v>
      </c>
    </row>
    <row r="17" spans="1:8" ht="12.75" customHeight="1">
      <c r="A17" s="97">
        <v>9</v>
      </c>
      <c r="B17" s="135" t="s">
        <v>664</v>
      </c>
      <c r="C17" s="92" t="s">
        <v>665</v>
      </c>
      <c r="D17" s="92">
        <v>25</v>
      </c>
      <c r="E17" s="92">
        <v>10</v>
      </c>
      <c r="F17" s="133">
        <v>1784</v>
      </c>
      <c r="G17" s="136">
        <v>1784</v>
      </c>
    </row>
    <row r="18" spans="1:8" ht="12.75" customHeight="1">
      <c r="A18" s="97">
        <v>10</v>
      </c>
      <c r="B18" s="135" t="s">
        <v>666</v>
      </c>
      <c r="C18" s="92" t="s">
        <v>663</v>
      </c>
      <c r="D18" s="92">
        <v>20</v>
      </c>
      <c r="E18" s="92">
        <v>15</v>
      </c>
      <c r="F18" s="133">
        <v>2895</v>
      </c>
      <c r="G18" s="136">
        <v>2895</v>
      </c>
    </row>
    <row r="19" spans="1:8" ht="12.75" customHeight="1">
      <c r="A19" s="97">
        <v>11</v>
      </c>
      <c r="B19" s="135" t="s">
        <v>667</v>
      </c>
      <c r="C19" s="92" t="s">
        <v>665</v>
      </c>
      <c r="D19" s="92">
        <v>25</v>
      </c>
      <c r="E19" s="92">
        <v>10</v>
      </c>
      <c r="F19" s="133">
        <v>2410</v>
      </c>
      <c r="G19" s="136">
        <v>2310</v>
      </c>
    </row>
    <row r="20" spans="1:8" ht="12.75" customHeight="1">
      <c r="A20" s="97">
        <v>12</v>
      </c>
      <c r="B20" s="135" t="s">
        <v>668</v>
      </c>
      <c r="C20" s="92" t="s">
        <v>663</v>
      </c>
      <c r="D20" s="92">
        <v>25</v>
      </c>
      <c r="E20" s="92">
        <v>15</v>
      </c>
      <c r="F20" s="133">
        <v>2815</v>
      </c>
      <c r="G20" s="136">
        <v>2765</v>
      </c>
    </row>
    <row r="21" spans="1:8" ht="12.75" customHeight="1">
      <c r="A21" s="97">
        <v>13</v>
      </c>
      <c r="B21" s="135" t="s">
        <v>669</v>
      </c>
      <c r="C21" s="92" t="s">
        <v>665</v>
      </c>
      <c r="D21" s="92">
        <v>25</v>
      </c>
      <c r="E21" s="92">
        <v>10</v>
      </c>
      <c r="F21" s="133">
        <v>2112</v>
      </c>
      <c r="G21" s="136">
        <v>2112</v>
      </c>
    </row>
    <row r="22" spans="1:8" ht="12.75" customHeight="1">
      <c r="A22" s="97">
        <v>14</v>
      </c>
      <c r="B22" s="135" t="s">
        <v>670</v>
      </c>
      <c r="C22" s="92"/>
      <c r="D22" s="92"/>
      <c r="E22" s="92"/>
      <c r="F22" s="133">
        <v>2966</v>
      </c>
      <c r="G22" s="136">
        <v>2916</v>
      </c>
    </row>
    <row r="23" spans="1:8" ht="12.75" customHeight="1">
      <c r="A23" s="97">
        <v>15</v>
      </c>
      <c r="B23" s="135" t="s">
        <v>671</v>
      </c>
      <c r="C23" s="92"/>
      <c r="D23" s="92"/>
      <c r="E23" s="92"/>
      <c r="F23" s="133">
        <v>703</v>
      </c>
      <c r="G23" s="136">
        <v>693</v>
      </c>
    </row>
    <row r="24" spans="1:8" ht="12.75" customHeight="1">
      <c r="A24" s="97">
        <v>16</v>
      </c>
      <c r="B24" s="135" t="s">
        <v>672</v>
      </c>
      <c r="C24" s="92"/>
      <c r="D24" s="92"/>
      <c r="E24" s="92"/>
      <c r="F24" s="133">
        <v>3252</v>
      </c>
      <c r="G24" s="97">
        <v>3242</v>
      </c>
    </row>
    <row r="25" spans="1:8" ht="12.75" customHeight="1">
      <c r="A25" s="97">
        <v>17</v>
      </c>
      <c r="B25" s="135" t="s">
        <v>673</v>
      </c>
      <c r="C25" s="92"/>
      <c r="D25" s="92"/>
      <c r="E25" s="92"/>
      <c r="F25" s="133">
        <v>2943</v>
      </c>
      <c r="G25" s="97">
        <v>2933</v>
      </c>
    </row>
    <row r="26" spans="1:8" s="152" customFormat="1" ht="13.5" customHeight="1">
      <c r="A26" s="825" t="s">
        <v>674</v>
      </c>
      <c r="B26" s="826"/>
      <c r="C26" s="826"/>
      <c r="D26" s="826"/>
      <c r="E26" s="826"/>
      <c r="F26" s="826"/>
      <c r="G26" s="827"/>
    </row>
    <row r="27" spans="1:8" ht="12.75" customHeight="1">
      <c r="A27" s="97">
        <v>18</v>
      </c>
      <c r="B27" s="138" t="s">
        <v>675</v>
      </c>
      <c r="C27" s="92" t="s">
        <v>676</v>
      </c>
      <c r="D27" s="92">
        <v>625</v>
      </c>
      <c r="E27" s="139"/>
      <c r="F27" s="136">
        <v>935</v>
      </c>
      <c r="G27" s="136">
        <v>900</v>
      </c>
      <c r="H27" s="140"/>
    </row>
    <row r="28" spans="1:8" ht="12.75" customHeight="1">
      <c r="A28" s="102">
        <v>20</v>
      </c>
      <c r="B28" s="138" t="s">
        <v>677</v>
      </c>
      <c r="C28" s="92" t="s">
        <v>676</v>
      </c>
      <c r="D28" s="92">
        <v>625</v>
      </c>
      <c r="E28" s="139"/>
      <c r="F28" s="136">
        <v>911</v>
      </c>
      <c r="G28" s="136">
        <v>901</v>
      </c>
      <c r="H28" s="140"/>
    </row>
    <row r="29" spans="1:8" ht="12.75" customHeight="1">
      <c r="A29" s="102">
        <v>21</v>
      </c>
      <c r="B29" s="138" t="s">
        <v>678</v>
      </c>
      <c r="C29" s="92" t="s">
        <v>676</v>
      </c>
      <c r="D29" s="92">
        <v>625</v>
      </c>
      <c r="E29" s="139"/>
      <c r="F29" s="136">
        <v>863</v>
      </c>
      <c r="G29" s="136">
        <v>812</v>
      </c>
    </row>
    <row r="30" spans="1:8" ht="12.75" customHeight="1">
      <c r="A30" s="102">
        <v>22</v>
      </c>
      <c r="B30" s="138" t="s">
        <v>679</v>
      </c>
      <c r="C30" s="92" t="s">
        <v>676</v>
      </c>
      <c r="D30" s="92">
        <v>625</v>
      </c>
      <c r="E30" s="139"/>
      <c r="F30" s="136">
        <v>951</v>
      </c>
      <c r="G30" s="136">
        <v>941</v>
      </c>
    </row>
    <row r="31" spans="1:8" ht="12.75" customHeight="1">
      <c r="A31" s="102">
        <v>23</v>
      </c>
      <c r="B31" s="138" t="s">
        <v>680</v>
      </c>
      <c r="C31" s="92" t="s">
        <v>676</v>
      </c>
      <c r="D31" s="92">
        <v>625</v>
      </c>
      <c r="E31" s="139"/>
      <c r="F31" s="136">
        <v>1004</v>
      </c>
      <c r="G31" s="136">
        <v>994</v>
      </c>
    </row>
    <row r="32" spans="1:8" ht="13.5" customHeight="1">
      <c r="A32" s="825" t="s">
        <v>681</v>
      </c>
      <c r="B32" s="826"/>
      <c r="C32" s="826"/>
      <c r="D32" s="826"/>
      <c r="E32" s="826"/>
      <c r="F32" s="826"/>
      <c r="G32" s="827"/>
    </row>
    <row r="33" spans="1:7" ht="12.75" customHeight="1">
      <c r="A33" s="102">
        <v>25</v>
      </c>
      <c r="B33" s="139" t="s">
        <v>682</v>
      </c>
      <c r="C33" s="92" t="s">
        <v>683</v>
      </c>
      <c r="D33" s="92"/>
      <c r="E33" s="139"/>
      <c r="F33" s="97">
        <v>458</v>
      </c>
      <c r="G33" s="141">
        <v>448</v>
      </c>
    </row>
    <row r="34" spans="1:7" ht="12.75" customHeight="1">
      <c r="A34" s="102">
        <v>26</v>
      </c>
      <c r="B34" s="139" t="s">
        <v>684</v>
      </c>
      <c r="C34" s="92" t="s">
        <v>683</v>
      </c>
      <c r="D34" s="92"/>
      <c r="E34" s="139"/>
      <c r="F34" s="97">
        <v>474</v>
      </c>
      <c r="G34" s="141">
        <v>464</v>
      </c>
    </row>
    <row r="35" spans="1:7" ht="12.75" customHeight="1">
      <c r="A35" s="102">
        <v>27</v>
      </c>
      <c r="B35" s="139" t="s">
        <v>685</v>
      </c>
      <c r="C35" s="92" t="s">
        <v>686</v>
      </c>
      <c r="D35" s="92"/>
      <c r="E35" s="139"/>
      <c r="F35" s="97">
        <v>458</v>
      </c>
      <c r="G35" s="141">
        <v>448</v>
      </c>
    </row>
    <row r="36" spans="1:7" ht="12.75" customHeight="1">
      <c r="A36" s="148">
        <v>28</v>
      </c>
      <c r="B36" s="142" t="s">
        <v>687</v>
      </c>
      <c r="C36" s="544" t="s">
        <v>688</v>
      </c>
      <c r="D36" s="108"/>
      <c r="E36" s="142"/>
      <c r="F36" s="143">
        <v>474</v>
      </c>
      <c r="G36" s="144">
        <v>464</v>
      </c>
    </row>
    <row r="37" spans="1:7" s="152" customFormat="1" ht="12.75" customHeight="1">
      <c r="A37" s="828" t="s">
        <v>689</v>
      </c>
      <c r="B37" s="829"/>
      <c r="C37" s="829"/>
      <c r="D37" s="829"/>
      <c r="E37" s="829"/>
      <c r="F37" s="829"/>
      <c r="G37" s="830"/>
    </row>
    <row r="38" spans="1:7" ht="12.75" customHeight="1">
      <c r="A38" s="121">
        <v>29</v>
      </c>
      <c r="B38" s="119" t="s">
        <v>690</v>
      </c>
      <c r="C38" s="545" t="s">
        <v>691</v>
      </c>
      <c r="D38" s="112"/>
      <c r="E38" s="145"/>
      <c r="F38" s="146">
        <v>62</v>
      </c>
      <c r="G38" s="147">
        <v>62</v>
      </c>
    </row>
    <row r="39" spans="1:7" ht="12.75" customHeight="1">
      <c r="A39" s="121">
        <v>30</v>
      </c>
      <c r="B39" s="119" t="s">
        <v>692</v>
      </c>
      <c r="C39" s="545" t="s">
        <v>693</v>
      </c>
      <c r="D39" s="112"/>
      <c r="E39" s="145"/>
      <c r="F39" s="146">
        <v>601</v>
      </c>
      <c r="G39" s="147">
        <v>591</v>
      </c>
    </row>
    <row r="40" spans="1:7" ht="12.75" customHeight="1">
      <c r="A40" s="121">
        <v>31</v>
      </c>
      <c r="B40" s="119" t="s">
        <v>694</v>
      </c>
      <c r="C40" s="545" t="s">
        <v>695</v>
      </c>
      <c r="D40" s="112"/>
      <c r="E40" s="145"/>
      <c r="F40" s="146">
        <v>3786</v>
      </c>
      <c r="G40" s="147">
        <v>3776</v>
      </c>
    </row>
    <row r="41" spans="1:7" ht="12.75" customHeight="1">
      <c r="A41" s="116">
        <v>32</v>
      </c>
      <c r="B41" s="114" t="s">
        <v>696</v>
      </c>
      <c r="C41" s="92" t="s">
        <v>697</v>
      </c>
      <c r="D41" s="92">
        <v>100</v>
      </c>
      <c r="E41" s="139"/>
      <c r="F41" s="97">
        <v>3.23</v>
      </c>
      <c r="G41" s="141">
        <v>3.23</v>
      </c>
    </row>
    <row r="42" spans="1:7" ht="13.5" customHeight="1">
      <c r="A42" s="829" t="s">
        <v>698</v>
      </c>
      <c r="B42" s="829"/>
      <c r="C42" s="829"/>
      <c r="D42" s="829"/>
      <c r="E42" s="829"/>
      <c r="F42" s="829"/>
      <c r="G42" s="829"/>
    </row>
    <row r="43" spans="1:7" ht="12.75" customHeight="1">
      <c r="A43" s="116">
        <v>33</v>
      </c>
      <c r="B43" s="114" t="s">
        <v>699</v>
      </c>
      <c r="C43" s="92" t="s">
        <v>700</v>
      </c>
      <c r="D43" s="139"/>
      <c r="E43" s="139"/>
      <c r="F43" s="97">
        <v>95</v>
      </c>
      <c r="G43" s="141">
        <v>95</v>
      </c>
    </row>
    <row r="44" spans="1:7" ht="12.75" customHeight="1">
      <c r="A44" s="102">
        <v>34</v>
      </c>
      <c r="B44" s="139" t="s">
        <v>701</v>
      </c>
      <c r="C44" s="92"/>
      <c r="D44" s="139"/>
      <c r="E44" s="139"/>
      <c r="F44" s="102">
        <v>660</v>
      </c>
      <c r="G44" s="141">
        <v>650</v>
      </c>
    </row>
    <row r="45" spans="1:7" ht="12.75" customHeight="1">
      <c r="A45" s="102">
        <v>35</v>
      </c>
      <c r="B45" s="139" t="s">
        <v>702</v>
      </c>
      <c r="C45" s="92"/>
      <c r="D45" s="139"/>
      <c r="E45" s="139"/>
      <c r="F45" s="141">
        <v>4163</v>
      </c>
      <c r="G45" s="141">
        <v>4153</v>
      </c>
    </row>
    <row r="46" spans="1:7" ht="12.75" customHeight="1">
      <c r="A46" s="148">
        <v>36</v>
      </c>
      <c r="B46" s="142" t="s">
        <v>703</v>
      </c>
      <c r="C46" s="148" t="s">
        <v>704</v>
      </c>
      <c r="D46" s="142"/>
      <c r="E46" s="142"/>
      <c r="F46" s="148">
        <v>2380</v>
      </c>
      <c r="G46" s="144">
        <v>2370</v>
      </c>
    </row>
    <row r="47" spans="1:7" s="152" customFormat="1" ht="13.5" customHeight="1">
      <c r="A47" s="832" t="s">
        <v>705</v>
      </c>
      <c r="B47" s="833"/>
      <c r="C47" s="833"/>
      <c r="D47" s="833"/>
      <c r="E47" s="833"/>
      <c r="F47" s="833"/>
      <c r="G47" s="834"/>
    </row>
    <row r="48" spans="1:7">
      <c r="A48" s="149">
        <v>37</v>
      </c>
      <c r="B48" s="119" t="s">
        <v>706</v>
      </c>
      <c r="C48" s="149" t="s">
        <v>707</v>
      </c>
      <c r="D48" s="149">
        <v>126</v>
      </c>
      <c r="E48" s="145"/>
      <c r="F48" s="147">
        <v>520</v>
      </c>
      <c r="G48" s="147">
        <v>510</v>
      </c>
    </row>
    <row r="49" spans="1:7">
      <c r="A49" s="102">
        <v>38</v>
      </c>
      <c r="B49" s="114" t="s">
        <v>708</v>
      </c>
      <c r="C49" s="102" t="s">
        <v>709</v>
      </c>
      <c r="D49" s="102">
        <v>105</v>
      </c>
      <c r="E49" s="139"/>
      <c r="F49" s="141">
        <v>396</v>
      </c>
      <c r="G49" s="141">
        <v>385</v>
      </c>
    </row>
    <row r="50" spans="1:7">
      <c r="A50" s="102">
        <v>39</v>
      </c>
      <c r="B50" s="114" t="s">
        <v>708</v>
      </c>
      <c r="C50" s="102" t="s">
        <v>710</v>
      </c>
      <c r="D50" s="102">
        <v>125</v>
      </c>
      <c r="E50" s="139"/>
      <c r="F50" s="141">
        <v>465</v>
      </c>
      <c r="G50" s="141">
        <v>455</v>
      </c>
    </row>
    <row r="51" spans="1:7">
      <c r="A51" s="102">
        <v>40</v>
      </c>
      <c r="B51" s="114" t="s">
        <v>708</v>
      </c>
      <c r="C51" s="102" t="s">
        <v>711</v>
      </c>
      <c r="D51" s="102">
        <v>125</v>
      </c>
      <c r="E51" s="139"/>
      <c r="F51" s="141">
        <v>535</v>
      </c>
      <c r="G51" s="141">
        <v>525</v>
      </c>
    </row>
    <row r="52" spans="1:7" ht="13.5" customHeight="1">
      <c r="A52" s="835" t="s">
        <v>712</v>
      </c>
      <c r="B52" s="835"/>
      <c r="C52" s="835"/>
      <c r="D52" s="835"/>
      <c r="E52" s="835"/>
      <c r="F52" s="835"/>
      <c r="G52" s="835"/>
    </row>
    <row r="53" spans="1:7">
      <c r="A53" s="150">
        <v>41</v>
      </c>
      <c r="B53" s="151" t="s">
        <v>713</v>
      </c>
      <c r="C53" s="150"/>
      <c r="D53" s="150"/>
      <c r="E53" s="150"/>
      <c r="F53" s="150">
        <v>15</v>
      </c>
      <c r="G53" s="150">
        <v>15</v>
      </c>
    </row>
    <row r="54" spans="1:7" ht="13.5" customHeight="1">
      <c r="A54" s="102">
        <v>42</v>
      </c>
      <c r="B54" s="139" t="s">
        <v>714</v>
      </c>
      <c r="C54" s="102" t="s">
        <v>715</v>
      </c>
      <c r="D54" s="139"/>
      <c r="E54" s="139"/>
      <c r="F54" s="102">
        <v>1650</v>
      </c>
      <c r="G54" s="102">
        <v>1650</v>
      </c>
    </row>
    <row r="55" spans="1:7" ht="13.5" customHeight="1">
      <c r="A55" s="102">
        <v>43</v>
      </c>
      <c r="B55" s="139" t="s">
        <v>716</v>
      </c>
      <c r="C55" s="102" t="s">
        <v>715</v>
      </c>
      <c r="D55" s="139"/>
      <c r="E55" s="139"/>
      <c r="F55" s="102">
        <v>1800</v>
      </c>
      <c r="G55" s="102">
        <v>1800</v>
      </c>
    </row>
    <row r="56" spans="1:7" ht="13.5" customHeight="1">
      <c r="A56" s="102">
        <v>44</v>
      </c>
      <c r="B56" s="139" t="s">
        <v>717</v>
      </c>
      <c r="C56" s="102" t="s">
        <v>718</v>
      </c>
      <c r="D56" s="139"/>
      <c r="E56" s="139"/>
      <c r="F56" s="102">
        <v>2350</v>
      </c>
      <c r="G56" s="102">
        <v>2350</v>
      </c>
    </row>
    <row r="57" spans="1:7" s="152" customFormat="1" ht="13.5" customHeight="1">
      <c r="A57" s="831" t="s">
        <v>1149</v>
      </c>
      <c r="B57" s="831"/>
      <c r="C57" s="831"/>
      <c r="D57" s="831"/>
      <c r="E57" s="831"/>
      <c r="F57" s="831"/>
      <c r="G57" s="831"/>
    </row>
    <row r="58" spans="1:7">
      <c r="A58" s="102">
        <v>45</v>
      </c>
      <c r="B58" s="206" t="s">
        <v>1150</v>
      </c>
      <c r="C58" s="207" t="s">
        <v>1148</v>
      </c>
      <c r="D58" s="206"/>
      <c r="E58" s="206"/>
      <c r="F58" s="207">
        <v>1715</v>
      </c>
      <c r="G58" s="207">
        <v>1646</v>
      </c>
    </row>
    <row r="59" spans="1:7">
      <c r="A59" s="102">
        <v>46</v>
      </c>
      <c r="B59" s="206" t="s">
        <v>1152</v>
      </c>
      <c r="C59" s="207" t="s">
        <v>1151</v>
      </c>
      <c r="D59" s="206"/>
      <c r="E59" s="206"/>
      <c r="F59" s="207">
        <v>2535</v>
      </c>
      <c r="G59" s="207">
        <v>2434</v>
      </c>
    </row>
    <row r="60" spans="1:7">
      <c r="A60" s="102">
        <v>47</v>
      </c>
      <c r="B60" s="206" t="s">
        <v>1156</v>
      </c>
      <c r="C60" s="207" t="s">
        <v>1153</v>
      </c>
      <c r="D60" s="206" t="s">
        <v>1155</v>
      </c>
      <c r="E60" s="206"/>
      <c r="F60" s="207">
        <v>2400</v>
      </c>
      <c r="G60" s="207">
        <v>2305</v>
      </c>
    </row>
    <row r="61" spans="1:7">
      <c r="A61" s="102">
        <v>48</v>
      </c>
      <c r="B61" s="206" t="s">
        <v>1157</v>
      </c>
      <c r="C61" s="207" t="s">
        <v>1158</v>
      </c>
      <c r="D61" s="206" t="s">
        <v>1159</v>
      </c>
      <c r="E61" s="206"/>
      <c r="F61" s="207">
        <v>3330</v>
      </c>
      <c r="G61" s="207">
        <v>3197</v>
      </c>
    </row>
    <row r="62" spans="1:7">
      <c r="A62" s="102">
        <v>49</v>
      </c>
      <c r="B62" s="206" t="s">
        <v>1160</v>
      </c>
      <c r="C62" s="207" t="s">
        <v>1154</v>
      </c>
      <c r="D62" s="206" t="s">
        <v>1161</v>
      </c>
      <c r="E62" s="206"/>
      <c r="F62" s="207">
        <v>4150</v>
      </c>
      <c r="G62" s="207">
        <v>3984</v>
      </c>
    </row>
    <row r="63" spans="1:7">
      <c r="A63" s="102">
        <v>50</v>
      </c>
      <c r="B63" s="206" t="s">
        <v>1162</v>
      </c>
      <c r="C63" s="207" t="s">
        <v>1154</v>
      </c>
      <c r="D63" s="206" t="s">
        <v>1163</v>
      </c>
      <c r="E63" s="206"/>
      <c r="F63" s="207">
        <v>6470</v>
      </c>
      <c r="G63" s="207">
        <v>6211</v>
      </c>
    </row>
    <row r="64" spans="1:7" s="62" customFormat="1">
      <c r="A64" s="293"/>
      <c r="C64" s="548"/>
    </row>
  </sheetData>
  <sheetProtection password="CC6B" sheet="1" objects="1" scenarios="1"/>
  <customSheetViews>
    <customSheetView guid="{27437FEA-07C5-45F9-A250-BF682439EB63}" topLeftCell="A22">
      <selection activeCell="F30" sqref="F30"/>
      <pageMargins left="0.25" right="0.25" top="0.75" bottom="0.75" header="0.3" footer="0.3"/>
      <pageSetup paperSize="9" orientation="portrait"/>
    </customSheetView>
    <customSheetView guid="{D9E22640-0C2E-4128-B440-6D62EAD29E00}" topLeftCell="A22">
      <selection activeCell="F30" sqref="F30"/>
      <pageMargins left="0.25" right="0.25" top="0.75" bottom="0.75" header="0.3" footer="0.3"/>
      <pageSetup paperSize="9" orientation="portrait"/>
    </customSheetView>
    <customSheetView guid="{05ADD661-264C-4A61-836E-B9C767B0E4F7}" topLeftCell="A22">
      <selection activeCell="F30" sqref="F30"/>
      <pageMargins left="0.25" right="0.25" top="0.75" bottom="0.75" header="0.3" footer="0.3"/>
      <pageSetup paperSize="9" orientation="portrait"/>
    </customSheetView>
  </customSheetViews>
  <mergeCells count="19">
    <mergeCell ref="A1:G1"/>
    <mergeCell ref="A2:G2"/>
    <mergeCell ref="A3:G3"/>
    <mergeCell ref="A4:G4"/>
    <mergeCell ref="A6:G6"/>
    <mergeCell ref="F7:F8"/>
    <mergeCell ref="G7:G8"/>
    <mergeCell ref="A32:G32"/>
    <mergeCell ref="A37:G37"/>
    <mergeCell ref="A57:G57"/>
    <mergeCell ref="A42:G42"/>
    <mergeCell ref="A47:G47"/>
    <mergeCell ref="A52:G52"/>
    <mergeCell ref="A7:A8"/>
    <mergeCell ref="B7:B8"/>
    <mergeCell ref="C7:C8"/>
    <mergeCell ref="D7:D8"/>
    <mergeCell ref="E7:E8"/>
    <mergeCell ref="A26:G26"/>
  </mergeCells>
  <pageMargins left="0.25" right="0.25" top="7.2916666666666671E-2" bottom="3.125E-2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7"/>
  <sheetViews>
    <sheetView workbookViewId="0">
      <selection activeCell="V31" sqref="V31"/>
    </sheetView>
  </sheetViews>
  <sheetFormatPr defaultRowHeight="12.75"/>
  <cols>
    <col min="1" max="1" width="2.7109375" customWidth="1"/>
    <col min="2" max="2" width="33.7109375" customWidth="1"/>
    <col min="3" max="3" width="6.140625" style="107" customWidth="1"/>
    <col min="4" max="4" width="3.5703125" style="107" customWidth="1"/>
    <col min="5" max="15" width="7.5703125" customWidth="1"/>
  </cols>
  <sheetData>
    <row r="1" spans="1:18">
      <c r="B1" s="587"/>
      <c r="C1" s="587"/>
      <c r="D1" s="587"/>
    </row>
    <row r="2" spans="1:18">
      <c r="B2" s="587"/>
      <c r="C2" s="587"/>
      <c r="D2" s="587"/>
    </row>
    <row r="3" spans="1:18" ht="30.75" customHeight="1">
      <c r="B3" s="587"/>
      <c r="C3" s="587"/>
      <c r="D3" s="587"/>
    </row>
    <row r="4" spans="1:18" ht="2.25" customHeight="1">
      <c r="B4" s="587"/>
      <c r="C4" s="587"/>
      <c r="D4" s="587"/>
    </row>
    <row r="5" spans="1:18" ht="15.75" customHeight="1">
      <c r="B5" s="863" t="s">
        <v>719</v>
      </c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3"/>
      <c r="O5" s="863"/>
    </row>
    <row r="6" spans="1:18">
      <c r="A6" s="847" t="s">
        <v>335</v>
      </c>
      <c r="B6" s="850" t="s">
        <v>257</v>
      </c>
      <c r="C6" s="852" t="s">
        <v>720</v>
      </c>
      <c r="D6" s="855" t="s">
        <v>721</v>
      </c>
      <c r="E6" s="864" t="s">
        <v>261</v>
      </c>
      <c r="F6" s="865"/>
      <c r="G6" s="866"/>
      <c r="H6" s="867" t="s">
        <v>722</v>
      </c>
      <c r="I6" s="867"/>
      <c r="J6" s="867"/>
      <c r="K6" s="867"/>
      <c r="L6" s="867"/>
      <c r="M6" s="868" t="s">
        <v>723</v>
      </c>
      <c r="N6" s="869"/>
      <c r="O6" s="870"/>
      <c r="P6" s="126"/>
      <c r="Q6" s="126"/>
      <c r="R6" s="126"/>
    </row>
    <row r="7" spans="1:18">
      <c r="A7" s="848"/>
      <c r="B7" s="851"/>
      <c r="C7" s="853"/>
      <c r="D7" s="856"/>
      <c r="E7" s="109" t="s">
        <v>724</v>
      </c>
      <c r="F7" s="110" t="s">
        <v>725</v>
      </c>
      <c r="G7" s="110" t="s">
        <v>726</v>
      </c>
      <c r="H7" s="111" t="s">
        <v>725</v>
      </c>
      <c r="I7" s="111" t="s">
        <v>727</v>
      </c>
      <c r="J7" s="128" t="s">
        <v>728</v>
      </c>
      <c r="K7" s="858" t="s">
        <v>729</v>
      </c>
      <c r="L7" s="129" t="s">
        <v>730</v>
      </c>
      <c r="M7" s="130" t="s">
        <v>731</v>
      </c>
      <c r="N7" s="131" t="s">
        <v>732</v>
      </c>
      <c r="O7" s="130" t="s">
        <v>733</v>
      </c>
      <c r="P7" s="126"/>
      <c r="Q7" s="126"/>
      <c r="R7" s="126"/>
    </row>
    <row r="8" spans="1:18">
      <c r="A8" s="849"/>
      <c r="B8" s="113" t="s">
        <v>734</v>
      </c>
      <c r="C8" s="854"/>
      <c r="D8" s="857"/>
      <c r="E8" s="109">
        <v>0.5</v>
      </c>
      <c r="F8" s="110">
        <v>0.5</v>
      </c>
      <c r="G8" s="110">
        <v>0.5</v>
      </c>
      <c r="H8" s="111">
        <v>0.5</v>
      </c>
      <c r="I8" s="111">
        <v>0.5</v>
      </c>
      <c r="J8" s="128">
        <v>0.5</v>
      </c>
      <c r="K8" s="859"/>
      <c r="L8" s="129">
        <v>0.5</v>
      </c>
      <c r="M8" s="130">
        <v>0.45</v>
      </c>
      <c r="N8" s="130">
        <v>0.45</v>
      </c>
      <c r="O8" s="130">
        <v>0.4</v>
      </c>
      <c r="P8" s="126"/>
      <c r="Q8" s="126"/>
      <c r="R8" s="126"/>
    </row>
    <row r="9" spans="1:18">
      <c r="A9" s="860" t="s">
        <v>735</v>
      </c>
      <c r="B9" s="861"/>
      <c r="C9" s="861"/>
      <c r="D9" s="861"/>
      <c r="E9" s="861"/>
      <c r="F9" s="861"/>
      <c r="G9" s="861"/>
      <c r="H9" s="861"/>
      <c r="I9" s="861"/>
      <c r="J9" s="861"/>
      <c r="K9" s="861"/>
      <c r="L9" s="861"/>
      <c r="M9" s="861"/>
      <c r="N9" s="861"/>
      <c r="O9" s="862"/>
      <c r="P9" s="126"/>
      <c r="Q9" s="126"/>
      <c r="R9" s="126"/>
    </row>
    <row r="10" spans="1:18">
      <c r="A10" s="114">
        <v>1</v>
      </c>
      <c r="B10" s="114" t="s">
        <v>736</v>
      </c>
      <c r="C10" s="115">
        <v>2000</v>
      </c>
      <c r="D10" s="115" t="s">
        <v>217</v>
      </c>
      <c r="E10" s="552">
        <v>3165</v>
      </c>
      <c r="F10" s="552">
        <v>2720</v>
      </c>
      <c r="G10" s="552">
        <v>3120</v>
      </c>
      <c r="H10" s="552">
        <v>2720</v>
      </c>
      <c r="I10" s="552">
        <v>2015</v>
      </c>
      <c r="J10" s="552">
        <v>2445</v>
      </c>
      <c r="K10" s="552">
        <v>2445</v>
      </c>
      <c r="L10" s="552">
        <v>1810</v>
      </c>
      <c r="M10" s="552">
        <v>1810</v>
      </c>
      <c r="N10" s="552">
        <v>1605</v>
      </c>
      <c r="O10" s="116" t="s">
        <v>283</v>
      </c>
      <c r="P10" s="126"/>
      <c r="Q10" s="126"/>
      <c r="R10" s="126"/>
    </row>
    <row r="11" spans="1:18">
      <c r="A11" s="114">
        <v>2</v>
      </c>
      <c r="B11" s="114" t="s">
        <v>737</v>
      </c>
      <c r="C11" s="115">
        <v>2000</v>
      </c>
      <c r="D11" s="115" t="s">
        <v>217</v>
      </c>
      <c r="E11" s="552">
        <v>2840</v>
      </c>
      <c r="F11" s="552">
        <v>2550</v>
      </c>
      <c r="G11" s="552">
        <v>2755</v>
      </c>
      <c r="H11" s="116" t="s">
        <v>283</v>
      </c>
      <c r="I11" s="116" t="s">
        <v>283</v>
      </c>
      <c r="J11" s="552">
        <v>2285</v>
      </c>
      <c r="K11" s="552">
        <v>2285</v>
      </c>
      <c r="L11" s="116"/>
      <c r="M11" s="552">
        <v>1555</v>
      </c>
      <c r="N11" s="552">
        <v>1020</v>
      </c>
      <c r="O11" s="116">
        <v>985</v>
      </c>
      <c r="P11" s="126"/>
      <c r="Q11" s="126"/>
      <c r="R11" s="126"/>
    </row>
    <row r="12" spans="1:18">
      <c r="A12" s="114">
        <v>3</v>
      </c>
      <c r="B12" s="114" t="s">
        <v>738</v>
      </c>
      <c r="C12" s="115">
        <v>2000</v>
      </c>
      <c r="D12" s="115" t="s">
        <v>217</v>
      </c>
      <c r="E12" s="552"/>
      <c r="F12" s="116"/>
      <c r="G12" s="116"/>
      <c r="H12" s="116"/>
      <c r="I12" s="116"/>
      <c r="J12" s="116"/>
      <c r="K12" s="116"/>
      <c r="L12" s="116"/>
      <c r="M12" s="116"/>
      <c r="N12" s="116"/>
      <c r="O12" s="116">
        <v>740</v>
      </c>
      <c r="P12" s="126"/>
      <c r="Q12" s="126"/>
      <c r="R12" s="126"/>
    </row>
    <row r="13" spans="1:18">
      <c r="A13" s="114">
        <v>4</v>
      </c>
      <c r="B13" s="114" t="s">
        <v>739</v>
      </c>
      <c r="C13" s="115">
        <v>2000</v>
      </c>
      <c r="D13" s="115" t="s">
        <v>217</v>
      </c>
      <c r="E13" s="552">
        <v>1810</v>
      </c>
      <c r="F13" s="552">
        <v>1635</v>
      </c>
      <c r="G13" s="552">
        <v>1810</v>
      </c>
      <c r="H13" s="116" t="s">
        <v>283</v>
      </c>
      <c r="I13" s="116" t="s">
        <v>283</v>
      </c>
      <c r="J13" s="552">
        <v>1480</v>
      </c>
      <c r="K13" s="552">
        <v>1480</v>
      </c>
      <c r="L13" s="116"/>
      <c r="M13" s="552">
        <v>1095</v>
      </c>
      <c r="N13" s="552">
        <v>965</v>
      </c>
      <c r="O13" s="116">
        <v>740</v>
      </c>
      <c r="P13" s="126"/>
      <c r="Q13" s="126"/>
      <c r="R13" s="126"/>
    </row>
    <row r="14" spans="1:18">
      <c r="A14" s="114">
        <v>5</v>
      </c>
      <c r="B14" s="114" t="s">
        <v>740</v>
      </c>
      <c r="C14" s="115">
        <v>2000</v>
      </c>
      <c r="D14" s="115" t="s">
        <v>217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>
        <v>650</v>
      </c>
      <c r="O14" s="116">
        <v>550</v>
      </c>
      <c r="P14" s="126"/>
      <c r="Q14" s="126"/>
      <c r="R14" s="126"/>
    </row>
    <row r="15" spans="1:18">
      <c r="A15" s="114">
        <v>6</v>
      </c>
      <c r="B15" s="114" t="s">
        <v>741</v>
      </c>
      <c r="C15" s="115">
        <v>2000</v>
      </c>
      <c r="D15" s="115" t="s">
        <v>217</v>
      </c>
      <c r="E15" s="552">
        <v>4120</v>
      </c>
      <c r="F15" s="552">
        <v>3605</v>
      </c>
      <c r="G15" s="552">
        <v>4120</v>
      </c>
      <c r="H15" s="116" t="s">
        <v>283</v>
      </c>
      <c r="I15" s="116" t="s">
        <v>283</v>
      </c>
      <c r="J15" s="552">
        <v>3255</v>
      </c>
      <c r="K15" s="552">
        <v>3255</v>
      </c>
      <c r="L15" s="116"/>
      <c r="M15" s="552">
        <v>2280</v>
      </c>
      <c r="N15" s="552">
        <v>1635</v>
      </c>
      <c r="O15" s="552">
        <v>1635</v>
      </c>
      <c r="P15" s="126"/>
      <c r="Q15" s="126"/>
      <c r="R15" s="126"/>
    </row>
    <row r="16" spans="1:18">
      <c r="A16" s="114">
        <v>7</v>
      </c>
      <c r="B16" s="114" t="s">
        <v>742</v>
      </c>
      <c r="C16" s="115">
        <v>2000</v>
      </c>
      <c r="D16" s="115" t="s">
        <v>217</v>
      </c>
      <c r="E16" s="552">
        <v>2300</v>
      </c>
      <c r="F16" s="552">
        <v>2000</v>
      </c>
      <c r="G16" s="552">
        <v>2375</v>
      </c>
      <c r="H16" s="116" t="s">
        <v>283</v>
      </c>
      <c r="I16" s="116" t="s">
        <v>283</v>
      </c>
      <c r="J16" s="552">
        <v>1790</v>
      </c>
      <c r="K16" s="552">
        <v>1790</v>
      </c>
      <c r="L16" s="116"/>
      <c r="M16" s="552">
        <v>1360</v>
      </c>
      <c r="N16" s="552">
        <v>1360</v>
      </c>
      <c r="O16" s="552">
        <v>965</v>
      </c>
      <c r="P16" s="126"/>
      <c r="Q16" s="126"/>
      <c r="R16" s="126"/>
    </row>
    <row r="17" spans="1:18">
      <c r="A17" s="114">
        <v>8</v>
      </c>
      <c r="B17" s="114" t="s">
        <v>743</v>
      </c>
      <c r="C17" s="115">
        <v>2000</v>
      </c>
      <c r="D17" s="115" t="s">
        <v>217</v>
      </c>
      <c r="E17" s="552">
        <v>1670</v>
      </c>
      <c r="F17" s="552">
        <v>1450</v>
      </c>
      <c r="G17" s="552">
        <v>1670</v>
      </c>
      <c r="H17" s="116" t="s">
        <v>283</v>
      </c>
      <c r="I17" s="116" t="s">
        <v>283</v>
      </c>
      <c r="J17" s="552">
        <v>1300</v>
      </c>
      <c r="K17" s="552">
        <v>1300</v>
      </c>
      <c r="L17" s="116"/>
      <c r="M17" s="552">
        <v>965</v>
      </c>
      <c r="N17" s="552">
        <v>480</v>
      </c>
      <c r="O17" s="552">
        <v>385</v>
      </c>
      <c r="P17" s="126"/>
      <c r="Q17" s="126"/>
      <c r="R17" s="126"/>
    </row>
    <row r="18" spans="1:18">
      <c r="A18" s="114">
        <v>9</v>
      </c>
      <c r="B18" s="114" t="s">
        <v>744</v>
      </c>
      <c r="C18" s="115">
        <v>2000</v>
      </c>
      <c r="D18" s="115" t="s">
        <v>217</v>
      </c>
      <c r="E18" s="552">
        <v>2840</v>
      </c>
      <c r="F18" s="552">
        <v>2550</v>
      </c>
      <c r="G18" s="552">
        <v>2755</v>
      </c>
      <c r="H18" s="116" t="s">
        <v>283</v>
      </c>
      <c r="I18" s="116" t="s">
        <v>283</v>
      </c>
      <c r="J18" s="552">
        <v>2285</v>
      </c>
      <c r="K18" s="552">
        <v>2285</v>
      </c>
      <c r="L18" s="116"/>
      <c r="M18" s="552">
        <v>1635</v>
      </c>
      <c r="N18" s="552">
        <v>1410</v>
      </c>
      <c r="O18" s="552">
        <v>1080</v>
      </c>
      <c r="P18" s="126"/>
      <c r="Q18" s="126"/>
      <c r="R18" s="126"/>
    </row>
    <row r="19" spans="1:18">
      <c r="A19" s="114">
        <v>10</v>
      </c>
      <c r="B19" s="114" t="s">
        <v>745</v>
      </c>
      <c r="C19" s="115">
        <v>2000</v>
      </c>
      <c r="D19" s="115" t="s">
        <v>217</v>
      </c>
      <c r="E19" s="552">
        <v>2840</v>
      </c>
      <c r="F19" s="552">
        <v>2550</v>
      </c>
      <c r="G19" s="552">
        <v>2755</v>
      </c>
      <c r="H19" s="116" t="s">
        <v>283</v>
      </c>
      <c r="I19" s="116" t="s">
        <v>283</v>
      </c>
      <c r="J19" s="552">
        <v>2285</v>
      </c>
      <c r="K19" s="552">
        <v>2285</v>
      </c>
      <c r="L19" s="116"/>
      <c r="M19" s="552">
        <v>1635</v>
      </c>
      <c r="N19" s="552">
        <v>1410</v>
      </c>
      <c r="O19" s="552">
        <v>1080</v>
      </c>
      <c r="P19" s="126"/>
      <c r="Q19" s="126"/>
      <c r="R19" s="126"/>
    </row>
    <row r="20" spans="1:18">
      <c r="A20" s="117">
        <v>11</v>
      </c>
      <c r="B20" s="117" t="s">
        <v>746</v>
      </c>
      <c r="C20" s="118">
        <v>110</v>
      </c>
      <c r="D20" s="118" t="s">
        <v>217</v>
      </c>
      <c r="E20" s="555">
        <v>565</v>
      </c>
      <c r="F20" s="555">
        <v>565</v>
      </c>
      <c r="G20" s="555">
        <v>565</v>
      </c>
      <c r="H20" s="555" t="s">
        <v>283</v>
      </c>
      <c r="I20" s="555" t="s">
        <v>283</v>
      </c>
      <c r="J20" s="555">
        <v>540</v>
      </c>
      <c r="K20" s="555">
        <v>540</v>
      </c>
      <c r="L20" s="555"/>
      <c r="M20" s="555">
        <v>460</v>
      </c>
      <c r="N20" s="555">
        <v>217</v>
      </c>
      <c r="O20" s="555" t="s">
        <v>283</v>
      </c>
      <c r="P20" s="126"/>
      <c r="Q20" s="126"/>
      <c r="R20" s="126"/>
    </row>
    <row r="21" spans="1:18">
      <c r="A21" s="844" t="s">
        <v>747</v>
      </c>
      <c r="B21" s="845"/>
      <c r="C21" s="845"/>
      <c r="D21" s="845"/>
      <c r="E21" s="845"/>
      <c r="F21" s="845"/>
      <c r="G21" s="845"/>
      <c r="H21" s="845"/>
      <c r="I21" s="845"/>
      <c r="J21" s="845"/>
      <c r="K21" s="845"/>
      <c r="L21" s="845"/>
      <c r="M21" s="845"/>
      <c r="N21" s="845"/>
      <c r="O21" s="846"/>
      <c r="P21" s="126"/>
      <c r="Q21" s="126"/>
      <c r="R21" s="126"/>
    </row>
    <row r="22" spans="1:18">
      <c r="A22" s="119">
        <v>1</v>
      </c>
      <c r="B22" s="119" t="s">
        <v>748</v>
      </c>
      <c r="C22" s="120">
        <v>3000</v>
      </c>
      <c r="D22" s="120" t="s">
        <v>217</v>
      </c>
      <c r="E22" s="121" t="s">
        <v>283</v>
      </c>
      <c r="F22" s="553">
        <v>1040</v>
      </c>
      <c r="G22" s="553">
        <v>1040</v>
      </c>
      <c r="H22" s="121" t="s">
        <v>283</v>
      </c>
      <c r="I22" s="121" t="s">
        <v>283</v>
      </c>
      <c r="J22" s="553">
        <v>1020</v>
      </c>
      <c r="K22" s="553">
        <v>1020</v>
      </c>
      <c r="L22" s="121"/>
      <c r="M22" s="121" t="s">
        <v>283</v>
      </c>
      <c r="N22" s="553">
        <v>510</v>
      </c>
      <c r="O22" s="121" t="s">
        <v>283</v>
      </c>
      <c r="P22" s="126"/>
      <c r="Q22" s="126"/>
      <c r="R22" s="126"/>
    </row>
    <row r="23" spans="1:18">
      <c r="A23" s="119">
        <v>2</v>
      </c>
      <c r="B23" s="119" t="s">
        <v>749</v>
      </c>
      <c r="C23" s="120">
        <v>3000</v>
      </c>
      <c r="D23" s="120" t="s">
        <v>217</v>
      </c>
      <c r="E23" s="121" t="s">
        <v>283</v>
      </c>
      <c r="F23" s="553">
        <v>2105</v>
      </c>
      <c r="G23" s="553">
        <v>2105</v>
      </c>
      <c r="H23" s="121" t="s">
        <v>283</v>
      </c>
      <c r="I23" s="121"/>
      <c r="J23" s="553">
        <v>2105</v>
      </c>
      <c r="K23" s="553">
        <v>2105</v>
      </c>
      <c r="L23" s="121"/>
      <c r="M23" s="553">
        <v>1330</v>
      </c>
      <c r="N23" s="553">
        <v>1330</v>
      </c>
      <c r="O23" s="121" t="s">
        <v>283</v>
      </c>
      <c r="P23" s="126"/>
      <c r="Q23" s="126"/>
      <c r="R23" s="126"/>
    </row>
    <row r="24" spans="1:18">
      <c r="A24" s="119">
        <v>3</v>
      </c>
      <c r="B24" s="119" t="s">
        <v>750</v>
      </c>
      <c r="C24" s="120">
        <v>3000</v>
      </c>
      <c r="D24" s="120" t="s">
        <v>217</v>
      </c>
      <c r="E24" s="121" t="s">
        <v>283</v>
      </c>
      <c r="F24" s="121"/>
      <c r="G24" s="121"/>
      <c r="H24" s="121"/>
      <c r="I24" s="121"/>
      <c r="J24" s="121"/>
      <c r="K24" s="147"/>
      <c r="L24" s="121"/>
      <c r="M24" s="121"/>
      <c r="N24" s="121">
        <v>365</v>
      </c>
      <c r="O24" s="121" t="s">
        <v>283</v>
      </c>
      <c r="P24" s="126"/>
      <c r="Q24" s="126"/>
      <c r="R24" s="126"/>
    </row>
    <row r="25" spans="1:18">
      <c r="A25" s="119">
        <v>4</v>
      </c>
      <c r="B25" s="119" t="s">
        <v>751</v>
      </c>
      <c r="C25" s="120">
        <v>3000</v>
      </c>
      <c r="D25" s="120" t="s">
        <v>217</v>
      </c>
      <c r="E25" s="121" t="s">
        <v>283</v>
      </c>
      <c r="F25" s="121" t="s">
        <v>283</v>
      </c>
      <c r="G25" s="121" t="s">
        <v>283</v>
      </c>
      <c r="H25" s="121" t="s">
        <v>283</v>
      </c>
      <c r="I25" s="121" t="s">
        <v>283</v>
      </c>
      <c r="J25" s="553">
        <v>1125</v>
      </c>
      <c r="K25" s="553">
        <v>1125</v>
      </c>
      <c r="L25" s="121"/>
      <c r="M25" s="121" t="s">
        <v>283</v>
      </c>
      <c r="N25" s="553">
        <v>565</v>
      </c>
      <c r="O25" s="121" t="s">
        <v>283</v>
      </c>
      <c r="P25" s="126"/>
      <c r="Q25" s="126"/>
      <c r="R25" s="126"/>
    </row>
    <row r="26" spans="1:18">
      <c r="A26" s="114">
        <v>5</v>
      </c>
      <c r="B26" s="114" t="s">
        <v>752</v>
      </c>
      <c r="C26" s="115">
        <v>3000</v>
      </c>
      <c r="D26" s="115" t="s">
        <v>217</v>
      </c>
      <c r="E26" s="116" t="s">
        <v>283</v>
      </c>
      <c r="F26" s="552">
        <v>1040</v>
      </c>
      <c r="G26" s="552">
        <v>1040</v>
      </c>
      <c r="H26" s="116"/>
      <c r="I26" s="116" t="s">
        <v>283</v>
      </c>
      <c r="J26" s="552">
        <v>1020</v>
      </c>
      <c r="K26" s="552">
        <v>1020</v>
      </c>
      <c r="L26" s="552">
        <v>670</v>
      </c>
      <c r="M26" s="552">
        <v>620</v>
      </c>
      <c r="N26" s="552">
        <v>510</v>
      </c>
      <c r="O26" s="116">
        <v>395</v>
      </c>
      <c r="P26" s="126"/>
      <c r="Q26" s="126"/>
      <c r="R26" s="126"/>
    </row>
    <row r="27" spans="1:18">
      <c r="A27" s="114">
        <v>6</v>
      </c>
      <c r="B27" s="114" t="s">
        <v>753</v>
      </c>
      <c r="C27" s="115">
        <v>3000</v>
      </c>
      <c r="D27" s="115" t="s">
        <v>217</v>
      </c>
      <c r="E27" s="116"/>
      <c r="F27" s="552">
        <v>1040</v>
      </c>
      <c r="G27" s="552">
        <v>1040</v>
      </c>
      <c r="H27" s="116"/>
      <c r="I27" s="116"/>
      <c r="J27" s="552">
        <v>1020</v>
      </c>
      <c r="K27" s="552">
        <v>1020</v>
      </c>
      <c r="L27" s="552">
        <v>670</v>
      </c>
      <c r="M27" s="552">
        <v>620</v>
      </c>
      <c r="N27" s="552">
        <v>510</v>
      </c>
      <c r="O27" s="116">
        <v>395</v>
      </c>
      <c r="P27" s="126"/>
      <c r="Q27" s="126"/>
      <c r="R27" s="126"/>
    </row>
    <row r="28" spans="1:18">
      <c r="A28" s="114">
        <v>7</v>
      </c>
      <c r="B28" s="114" t="s">
        <v>754</v>
      </c>
      <c r="C28" s="115">
        <v>2000</v>
      </c>
      <c r="D28" s="115" t="s">
        <v>217</v>
      </c>
      <c r="E28" s="116"/>
      <c r="F28" s="116"/>
      <c r="G28" s="116"/>
      <c r="H28" s="116"/>
      <c r="I28" s="116"/>
      <c r="J28" s="116"/>
      <c r="K28" s="141"/>
      <c r="L28" s="116"/>
      <c r="M28" s="116"/>
      <c r="N28" s="552">
        <v>385</v>
      </c>
      <c r="O28" s="552">
        <v>360</v>
      </c>
      <c r="P28" s="126"/>
      <c r="Q28" s="126"/>
      <c r="R28" s="126"/>
    </row>
    <row r="29" spans="1:18">
      <c r="A29" s="114">
        <v>8</v>
      </c>
      <c r="B29" s="114" t="s">
        <v>755</v>
      </c>
      <c r="C29" s="115">
        <v>2000</v>
      </c>
      <c r="D29" s="115"/>
      <c r="E29" s="116"/>
      <c r="F29" s="116"/>
      <c r="G29" s="116"/>
      <c r="H29" s="116"/>
      <c r="I29" s="116"/>
      <c r="J29" s="116"/>
      <c r="K29" s="141"/>
      <c r="L29" s="116"/>
      <c r="M29" s="116"/>
      <c r="N29" s="552">
        <v>385</v>
      </c>
      <c r="O29" s="552">
        <v>360</v>
      </c>
      <c r="P29" s="126"/>
      <c r="Q29" s="126"/>
      <c r="R29" s="126"/>
    </row>
    <row r="30" spans="1:18">
      <c r="A30" s="114">
        <v>9</v>
      </c>
      <c r="B30" s="114" t="s">
        <v>756</v>
      </c>
      <c r="C30" s="115">
        <v>3000</v>
      </c>
      <c r="D30" s="115" t="s">
        <v>217</v>
      </c>
      <c r="E30" s="116" t="s">
        <v>283</v>
      </c>
      <c r="F30" s="552">
        <v>1230</v>
      </c>
      <c r="G30" s="552">
        <v>1230</v>
      </c>
      <c r="H30" s="116"/>
      <c r="I30" s="116"/>
      <c r="J30" s="552">
        <v>1235</v>
      </c>
      <c r="K30" s="552">
        <v>1235</v>
      </c>
      <c r="L30" s="116"/>
      <c r="M30" s="552">
        <v>860</v>
      </c>
      <c r="N30" s="552">
        <v>540</v>
      </c>
      <c r="O30" s="116">
        <v>452</v>
      </c>
      <c r="P30" s="126"/>
      <c r="Q30" s="126"/>
      <c r="R30" s="126"/>
    </row>
    <row r="31" spans="1:18">
      <c r="A31" s="114">
        <v>10</v>
      </c>
      <c r="B31" s="114" t="s">
        <v>757</v>
      </c>
      <c r="C31" s="115">
        <v>3000</v>
      </c>
      <c r="D31" s="115" t="s">
        <v>217</v>
      </c>
      <c r="E31" s="116" t="s">
        <v>283</v>
      </c>
      <c r="F31" s="552">
        <v>1230</v>
      </c>
      <c r="G31" s="552">
        <v>1230</v>
      </c>
      <c r="H31" s="116"/>
      <c r="I31" s="116"/>
      <c r="J31" s="552">
        <v>1235</v>
      </c>
      <c r="K31" s="552">
        <v>1235</v>
      </c>
      <c r="L31" s="116"/>
      <c r="M31" s="552">
        <v>860</v>
      </c>
      <c r="N31" s="552">
        <v>540</v>
      </c>
      <c r="O31" s="116">
        <v>452</v>
      </c>
      <c r="P31" s="126"/>
      <c r="Q31" s="126"/>
      <c r="R31" s="126"/>
    </row>
    <row r="32" spans="1:18">
      <c r="A32" s="114">
        <v>11</v>
      </c>
      <c r="B32" s="114" t="s">
        <v>758</v>
      </c>
      <c r="C32" s="115">
        <v>3000</v>
      </c>
      <c r="D32" s="115" t="s">
        <v>217</v>
      </c>
      <c r="E32" s="116" t="s">
        <v>283</v>
      </c>
      <c r="F32" s="552">
        <v>1605</v>
      </c>
      <c r="G32" s="552">
        <v>1605</v>
      </c>
      <c r="H32" s="116"/>
      <c r="I32" s="116"/>
      <c r="J32" s="552">
        <v>1610</v>
      </c>
      <c r="K32" s="552">
        <v>1610</v>
      </c>
      <c r="L32" s="116"/>
      <c r="M32" s="552">
        <v>1165</v>
      </c>
      <c r="N32" s="552">
        <v>705</v>
      </c>
      <c r="O32" s="552">
        <v>725</v>
      </c>
      <c r="P32" s="126"/>
      <c r="Q32" s="126"/>
      <c r="R32" s="126"/>
    </row>
    <row r="33" spans="1:18">
      <c r="A33" s="114">
        <v>12</v>
      </c>
      <c r="B33" s="114" t="s">
        <v>759</v>
      </c>
      <c r="C33" s="115">
        <v>3000</v>
      </c>
      <c r="D33" s="115" t="s">
        <v>217</v>
      </c>
      <c r="E33" s="116" t="s">
        <v>283</v>
      </c>
      <c r="F33" s="552">
        <v>1605</v>
      </c>
      <c r="G33" s="552">
        <v>1605</v>
      </c>
      <c r="H33" s="116"/>
      <c r="I33" s="116"/>
      <c r="J33" s="552">
        <v>1610</v>
      </c>
      <c r="K33" s="552">
        <v>1610</v>
      </c>
      <c r="L33" s="116"/>
      <c r="M33" s="552">
        <v>1165</v>
      </c>
      <c r="N33" s="552">
        <v>705</v>
      </c>
      <c r="O33" s="552">
        <v>725</v>
      </c>
      <c r="P33" s="126"/>
      <c r="Q33" s="126"/>
      <c r="R33" s="126"/>
    </row>
    <row r="34" spans="1:18">
      <c r="A34" s="114">
        <v>13</v>
      </c>
      <c r="B34" s="114" t="s">
        <v>760</v>
      </c>
      <c r="C34" s="115">
        <v>3000</v>
      </c>
      <c r="D34" s="115" t="s">
        <v>217</v>
      </c>
      <c r="E34" s="116" t="s">
        <v>283</v>
      </c>
      <c r="F34" s="552">
        <v>2105</v>
      </c>
      <c r="G34" s="552">
        <v>2105</v>
      </c>
      <c r="H34" s="116"/>
      <c r="I34" s="116" t="s">
        <v>283</v>
      </c>
      <c r="J34" s="552">
        <v>2105</v>
      </c>
      <c r="K34" s="552">
        <v>2105</v>
      </c>
      <c r="L34" s="116"/>
      <c r="M34" s="552">
        <v>1330</v>
      </c>
      <c r="N34" s="552">
        <v>1330</v>
      </c>
      <c r="O34" s="116" t="s">
        <v>283</v>
      </c>
      <c r="P34" s="126"/>
      <c r="Q34" s="126"/>
      <c r="R34" s="126"/>
    </row>
    <row r="35" spans="1:18">
      <c r="A35" s="114">
        <v>14</v>
      </c>
      <c r="B35" s="114" t="s">
        <v>761</v>
      </c>
      <c r="C35" s="115">
        <v>3000</v>
      </c>
      <c r="D35" s="115" t="s">
        <v>217</v>
      </c>
      <c r="E35" s="116"/>
      <c r="F35" s="552">
        <v>2375</v>
      </c>
      <c r="G35" s="552">
        <v>2375</v>
      </c>
      <c r="H35" s="116"/>
      <c r="I35" s="116"/>
      <c r="J35" s="552">
        <v>2380</v>
      </c>
      <c r="K35" s="552">
        <v>2380</v>
      </c>
      <c r="L35" s="116"/>
      <c r="M35" s="552">
        <v>1885</v>
      </c>
      <c r="N35" s="552">
        <v>1425</v>
      </c>
      <c r="O35" s="116" t="s">
        <v>283</v>
      </c>
      <c r="P35" s="126"/>
      <c r="Q35" s="126"/>
      <c r="R35" s="126"/>
    </row>
    <row r="36" spans="1:18">
      <c r="A36" s="114">
        <v>15</v>
      </c>
      <c r="B36" s="114" t="s">
        <v>762</v>
      </c>
      <c r="C36" s="115">
        <v>3000</v>
      </c>
      <c r="D36" s="115" t="s">
        <v>217</v>
      </c>
      <c r="E36" s="116" t="s">
        <v>283</v>
      </c>
      <c r="F36" s="116" t="s">
        <v>283</v>
      </c>
      <c r="G36" s="116" t="s">
        <v>283</v>
      </c>
      <c r="H36" s="116" t="s">
        <v>283</v>
      </c>
      <c r="I36" s="116" t="s">
        <v>283</v>
      </c>
      <c r="J36" s="552">
        <v>3155</v>
      </c>
      <c r="K36" s="552">
        <v>3165</v>
      </c>
      <c r="L36" s="116"/>
      <c r="M36" s="116" t="s">
        <v>283</v>
      </c>
      <c r="N36" s="552">
        <v>2030</v>
      </c>
      <c r="O36" s="116" t="s">
        <v>283</v>
      </c>
      <c r="P36" s="126"/>
      <c r="Q36" s="126"/>
      <c r="R36" s="126"/>
    </row>
    <row r="37" spans="1:18">
      <c r="A37" s="114">
        <v>16</v>
      </c>
      <c r="B37" s="114" t="s">
        <v>763</v>
      </c>
      <c r="C37" s="115">
        <v>3000</v>
      </c>
      <c r="D37" s="115" t="s">
        <v>217</v>
      </c>
      <c r="E37" s="116" t="s">
        <v>283</v>
      </c>
      <c r="F37" s="116" t="s">
        <v>283</v>
      </c>
      <c r="G37" s="116" t="s">
        <v>283</v>
      </c>
      <c r="H37" s="116" t="s">
        <v>283</v>
      </c>
      <c r="I37" s="116" t="s">
        <v>283</v>
      </c>
      <c r="J37" s="552">
        <v>2510</v>
      </c>
      <c r="K37" s="552">
        <v>2550</v>
      </c>
      <c r="L37" s="116"/>
      <c r="M37" s="116" t="s">
        <v>283</v>
      </c>
      <c r="N37" s="552">
        <v>1360</v>
      </c>
      <c r="O37" s="116" t="s">
        <v>283</v>
      </c>
      <c r="P37" s="126"/>
      <c r="Q37" s="126"/>
      <c r="R37" s="126"/>
    </row>
    <row r="38" spans="1:18">
      <c r="A38" s="114">
        <v>17</v>
      </c>
      <c r="B38" s="114" t="s">
        <v>764</v>
      </c>
      <c r="C38" s="115">
        <v>3000</v>
      </c>
      <c r="D38" s="115" t="s">
        <v>217</v>
      </c>
      <c r="E38" s="116"/>
      <c r="F38" s="116"/>
      <c r="G38" s="116"/>
      <c r="H38" s="116"/>
      <c r="I38" s="116"/>
      <c r="J38" s="552">
        <v>2510</v>
      </c>
      <c r="K38" s="552">
        <v>2550</v>
      </c>
      <c r="L38" s="116"/>
      <c r="M38" s="116"/>
      <c r="N38" s="552">
        <v>1360</v>
      </c>
      <c r="O38" s="116"/>
      <c r="P38" s="126"/>
      <c r="Q38" s="126"/>
      <c r="R38" s="126"/>
    </row>
    <row r="39" spans="1:18">
      <c r="A39" s="122"/>
      <c r="B39" s="122"/>
      <c r="C39" s="123"/>
      <c r="D39" s="124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6"/>
      <c r="Q39" s="126"/>
      <c r="R39" s="126"/>
    </row>
    <row r="40" spans="1:18">
      <c r="A40" s="122"/>
      <c r="B40" s="122"/>
      <c r="C40" s="123"/>
      <c r="D40" s="123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6"/>
      <c r="Q40" s="126"/>
      <c r="R40" s="126"/>
    </row>
    <row r="41" spans="1:18">
      <c r="A41" s="122"/>
      <c r="B41" s="122"/>
      <c r="C41" s="123"/>
      <c r="D41" s="123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6"/>
      <c r="Q41" s="126"/>
      <c r="R41" s="126"/>
    </row>
    <row r="42" spans="1:18">
      <c r="A42" s="126"/>
      <c r="B42" s="122"/>
      <c r="C42" s="123"/>
      <c r="D42" s="123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6"/>
      <c r="Q42" s="126"/>
      <c r="R42" s="126"/>
    </row>
    <row r="43" spans="1:18">
      <c r="A43" s="126"/>
      <c r="B43" s="126"/>
      <c r="C43" s="127"/>
      <c r="D43" s="127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>
      <c r="A44" s="126"/>
      <c r="B44" s="126"/>
      <c r="C44" s="127"/>
      <c r="D44" s="127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</row>
    <row r="45" spans="1:18">
      <c r="A45" s="126"/>
      <c r="B45" s="126"/>
      <c r="C45" s="127"/>
      <c r="D45" s="127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</row>
    <row r="46" spans="1:18">
      <c r="A46" s="126"/>
      <c r="B46" s="126"/>
      <c r="C46" s="127"/>
      <c r="D46" s="127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</row>
    <row r="47" spans="1:18">
      <c r="A47" s="126"/>
      <c r="B47" s="126"/>
      <c r="C47" s="127"/>
      <c r="D47" s="127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</row>
    <row r="48" spans="1:18">
      <c r="A48" s="126"/>
      <c r="B48" s="126"/>
      <c r="C48" s="127"/>
      <c r="D48" s="127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</row>
    <row r="49" spans="1:18">
      <c r="A49" s="126"/>
      <c r="B49" s="126"/>
      <c r="C49" s="127"/>
      <c r="D49" s="127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</row>
    <row r="50" spans="1:18">
      <c r="A50" s="126"/>
      <c r="B50" s="126"/>
      <c r="C50" s="127"/>
      <c r="D50" s="127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</row>
    <row r="51" spans="1:18">
      <c r="A51" s="126"/>
      <c r="B51" s="126"/>
      <c r="C51" s="127"/>
      <c r="D51" s="127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</row>
    <row r="52" spans="1:18">
      <c r="A52" s="126"/>
      <c r="B52" s="126"/>
      <c r="C52" s="127"/>
      <c r="D52" s="127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</row>
    <row r="53" spans="1:18">
      <c r="A53" s="126"/>
      <c r="B53" s="126"/>
      <c r="C53" s="127"/>
      <c r="D53" s="127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</row>
    <row r="54" spans="1:18">
      <c r="A54" s="126"/>
      <c r="B54" s="126"/>
      <c r="C54" s="127"/>
      <c r="D54" s="127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</row>
    <row r="55" spans="1:18">
      <c r="A55" s="126"/>
      <c r="B55" s="126"/>
      <c r="C55" s="127"/>
      <c r="D55" s="127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</row>
    <row r="56" spans="1:18">
      <c r="A56" s="126"/>
      <c r="B56" s="126"/>
      <c r="C56" s="12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</row>
    <row r="57" spans="1:18">
      <c r="A57" s="126"/>
      <c r="B57" s="126"/>
      <c r="C57" s="127"/>
      <c r="D57" s="127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</row>
  </sheetData>
  <customSheetViews>
    <customSheetView guid="{27437FEA-07C5-45F9-A250-BF682439EB63}">
      <selection activeCell="C14" sqref="C14"/>
      <pageMargins left="0.25" right="0.25" top="0.75" bottom="0.75" header="0.3" footer="0.3"/>
      <pageSetup paperSize="9" orientation="landscape"/>
    </customSheetView>
    <customSheetView guid="{D9E22640-0C2E-4128-B440-6D62EAD29E00}">
      <selection activeCell="N23" sqref="N23"/>
      <pageMargins left="0.25" right="0.25" top="0.75" bottom="0.75" header="0.3" footer="0.3"/>
      <pageSetup paperSize="9" orientation="landscape"/>
    </customSheetView>
    <customSheetView guid="{05ADD661-264C-4A61-836E-B9C767B0E4F7}">
      <selection activeCell="N23" sqref="N23"/>
      <pageMargins left="0.25" right="0.25" top="0.75" bottom="0.75" header="0.3" footer="0.3"/>
      <pageSetup paperSize="9" orientation="landscape"/>
    </customSheetView>
  </customSheetViews>
  <mergeCells count="12">
    <mergeCell ref="B1:D4"/>
    <mergeCell ref="B5:O5"/>
    <mergeCell ref="E6:G6"/>
    <mergeCell ref="H6:L6"/>
    <mergeCell ref="M6:O6"/>
    <mergeCell ref="A21:O21"/>
    <mergeCell ref="A6:A8"/>
    <mergeCell ref="B6:B7"/>
    <mergeCell ref="C6:C8"/>
    <mergeCell ref="D6:D8"/>
    <mergeCell ref="K7:K8"/>
    <mergeCell ref="A9:O9"/>
  </mergeCells>
  <pageMargins left="0.25" right="0.25" top="0.75" bottom="0.75" header="0.3" footer="0.3"/>
  <pageSetup paperSize="9"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30"/>
  <sheetViews>
    <sheetView topLeftCell="A4" workbookViewId="0">
      <selection activeCell="J18" sqref="J18"/>
    </sheetView>
  </sheetViews>
  <sheetFormatPr defaultRowHeight="12.75"/>
  <cols>
    <col min="1" max="1" width="3" customWidth="1"/>
    <col min="2" max="2" width="53" customWidth="1"/>
    <col min="3" max="3" width="13.42578125" customWidth="1"/>
    <col min="4" max="4" width="4.85546875" customWidth="1"/>
    <col min="5" max="6" width="6.28515625" customWidth="1"/>
    <col min="7" max="7" width="9.85546875" customWidth="1"/>
    <col min="8" max="8" width="11.28515625" customWidth="1"/>
    <col min="9" max="9" width="9.85546875" customWidth="1"/>
    <col min="10" max="10" width="25.85546875" customWidth="1"/>
  </cols>
  <sheetData>
    <row r="1" spans="1:8" s="85" customFormat="1" ht="66" customHeight="1">
      <c r="A1" s="838"/>
      <c r="B1" s="838"/>
      <c r="C1" s="838"/>
      <c r="D1" s="838"/>
      <c r="E1" s="838"/>
      <c r="F1" s="838"/>
      <c r="G1" s="838"/>
      <c r="H1" s="838"/>
    </row>
    <row r="2" spans="1:8" s="85" customFormat="1" ht="14.25" customHeight="1">
      <c r="A2" s="839" t="s">
        <v>765</v>
      </c>
      <c r="B2" s="871"/>
      <c r="C2" s="871"/>
      <c r="D2" s="871"/>
      <c r="E2" s="871"/>
      <c r="F2" s="871"/>
      <c r="G2" s="871"/>
      <c r="H2" s="871"/>
    </row>
    <row r="3" spans="1:8" s="85" customFormat="1" ht="14.25" customHeight="1">
      <c r="A3" s="839" t="s">
        <v>450</v>
      </c>
      <c r="B3" s="839"/>
      <c r="C3" s="839"/>
      <c r="D3" s="839"/>
      <c r="E3" s="839"/>
      <c r="F3" s="839"/>
      <c r="G3" s="839"/>
      <c r="H3" s="839"/>
    </row>
    <row r="4" spans="1:8" s="85" customFormat="1" ht="14.25" customHeight="1">
      <c r="A4" s="839" t="s">
        <v>766</v>
      </c>
      <c r="B4" s="871"/>
      <c r="C4" s="871"/>
      <c r="D4" s="871"/>
      <c r="E4" s="871"/>
      <c r="F4" s="871"/>
      <c r="G4" s="871"/>
      <c r="H4" s="871"/>
    </row>
    <row r="5" spans="1:8" s="86" customFormat="1" ht="14.25" customHeight="1">
      <c r="A5" s="840" t="s">
        <v>645</v>
      </c>
      <c r="B5" s="840"/>
      <c r="C5" s="840"/>
      <c r="D5" s="840"/>
      <c r="E5" s="840"/>
      <c r="F5" s="840"/>
      <c r="G5" s="840"/>
      <c r="H5" s="840"/>
    </row>
    <row r="6" spans="1:8" s="86" customFormat="1" ht="14.25" customHeight="1">
      <c r="A6" s="840" t="s">
        <v>314</v>
      </c>
      <c r="B6" s="840"/>
      <c r="C6" s="840"/>
      <c r="D6" s="840"/>
      <c r="E6" s="840"/>
      <c r="F6" s="840"/>
      <c r="G6" s="840"/>
      <c r="H6" s="840"/>
    </row>
    <row r="7" spans="1:8" s="86" customFormat="1" ht="19.5" customHeight="1">
      <c r="A7" s="87"/>
      <c r="B7" s="87"/>
      <c r="C7" s="87"/>
      <c r="D7" s="87"/>
      <c r="E7" s="87"/>
      <c r="F7" s="87"/>
      <c r="G7" s="87"/>
      <c r="H7" s="88">
        <f ca="1">TODAY()</f>
        <v>46179</v>
      </c>
    </row>
    <row r="8" spans="1:8" ht="19.5" customHeight="1">
      <c r="A8" s="872"/>
      <c r="B8" s="873"/>
      <c r="C8" s="873"/>
      <c r="D8" s="873"/>
      <c r="E8" s="873"/>
      <c r="F8" s="873"/>
      <c r="G8" s="873"/>
      <c r="H8" s="874"/>
    </row>
    <row r="9" spans="1:8" ht="23.25">
      <c r="A9" s="875" t="s">
        <v>767</v>
      </c>
      <c r="B9" s="876"/>
      <c r="C9" s="876"/>
      <c r="D9" s="876"/>
      <c r="E9" s="876"/>
      <c r="F9" s="876"/>
      <c r="G9" s="876"/>
      <c r="H9" s="877"/>
    </row>
    <row r="10" spans="1:8">
      <c r="A10" s="89"/>
      <c r="B10" s="90"/>
      <c r="C10" s="90"/>
      <c r="D10" s="90"/>
      <c r="E10" s="90"/>
      <c r="F10" s="90"/>
      <c r="G10" s="90"/>
      <c r="H10" s="91"/>
    </row>
    <row r="11" spans="1:8">
      <c r="A11" s="878" t="s">
        <v>335</v>
      </c>
      <c r="B11" s="879" t="s">
        <v>586</v>
      </c>
      <c r="C11" s="880" t="s">
        <v>337</v>
      </c>
      <c r="D11" s="880" t="s">
        <v>344</v>
      </c>
      <c r="E11" s="880" t="s">
        <v>768</v>
      </c>
      <c r="F11" s="880" t="s">
        <v>769</v>
      </c>
      <c r="G11" s="880" t="s">
        <v>770</v>
      </c>
      <c r="H11" s="880" t="s">
        <v>610</v>
      </c>
    </row>
    <row r="12" spans="1:8">
      <c r="A12" s="878"/>
      <c r="B12" s="879"/>
      <c r="C12" s="881"/>
      <c r="D12" s="881"/>
      <c r="E12" s="881"/>
      <c r="F12" s="881"/>
      <c r="G12" s="881"/>
      <c r="H12" s="881"/>
    </row>
    <row r="13" spans="1:8" ht="24" customHeight="1">
      <c r="A13" s="92">
        <v>1</v>
      </c>
      <c r="B13" s="93" t="s">
        <v>771</v>
      </c>
      <c r="C13" s="94" t="s">
        <v>772</v>
      </c>
      <c r="D13" s="94">
        <v>6</v>
      </c>
      <c r="E13" s="94">
        <v>3</v>
      </c>
      <c r="F13" s="94">
        <v>0.15</v>
      </c>
      <c r="G13" s="94" t="s">
        <v>773</v>
      </c>
      <c r="H13" s="95">
        <v>1145</v>
      </c>
    </row>
    <row r="14" spans="1:8" ht="24" customHeight="1">
      <c r="A14" s="92">
        <v>2</v>
      </c>
      <c r="B14" s="93" t="s">
        <v>774</v>
      </c>
      <c r="C14" s="94" t="s">
        <v>772</v>
      </c>
      <c r="D14" s="94">
        <v>6</v>
      </c>
      <c r="E14" s="94">
        <v>3</v>
      </c>
      <c r="F14" s="94">
        <v>0.15</v>
      </c>
      <c r="G14" s="94" t="s">
        <v>775</v>
      </c>
      <c r="H14" s="95">
        <v>940</v>
      </c>
    </row>
    <row r="15" spans="1:8" ht="24" customHeight="1">
      <c r="A15" s="92">
        <v>3</v>
      </c>
      <c r="B15" s="93" t="s">
        <v>776</v>
      </c>
      <c r="C15" s="94" t="s">
        <v>772</v>
      </c>
      <c r="D15" s="94">
        <v>6</v>
      </c>
      <c r="E15" s="94">
        <v>3</v>
      </c>
      <c r="F15" s="94">
        <v>0.15</v>
      </c>
      <c r="G15" s="94" t="s">
        <v>773</v>
      </c>
      <c r="H15" s="95">
        <v>724</v>
      </c>
    </row>
    <row r="16" spans="1:8" ht="24" customHeight="1">
      <c r="A16" s="92"/>
      <c r="B16" s="93" t="s">
        <v>1166</v>
      </c>
      <c r="C16" s="94" t="s">
        <v>1167</v>
      </c>
      <c r="D16" s="94">
        <v>2</v>
      </c>
      <c r="E16" s="94">
        <v>15.01</v>
      </c>
      <c r="F16" s="94">
        <v>0.75</v>
      </c>
      <c r="G16" s="94" t="s">
        <v>773</v>
      </c>
      <c r="H16" s="95">
        <v>1550</v>
      </c>
    </row>
    <row r="17" spans="1:8" ht="24" customHeight="1">
      <c r="A17" s="92">
        <v>4</v>
      </c>
      <c r="B17" s="96" t="s">
        <v>777</v>
      </c>
      <c r="C17" s="94" t="s">
        <v>778</v>
      </c>
      <c r="D17" s="94">
        <v>2</v>
      </c>
      <c r="E17" s="94">
        <v>13.4</v>
      </c>
      <c r="F17" s="94">
        <v>0.67</v>
      </c>
      <c r="G17" s="94" t="s">
        <v>233</v>
      </c>
      <c r="H17" s="95">
        <v>1720</v>
      </c>
    </row>
    <row r="18" spans="1:8" ht="24" customHeight="1">
      <c r="A18" s="97">
        <v>5</v>
      </c>
      <c r="B18" s="96" t="s">
        <v>777</v>
      </c>
      <c r="C18" s="98" t="s">
        <v>779</v>
      </c>
      <c r="D18" s="98">
        <v>2</v>
      </c>
      <c r="E18" s="99">
        <v>17.079999999999998</v>
      </c>
      <c r="F18" s="98">
        <v>0.85</v>
      </c>
      <c r="G18" s="94" t="s">
        <v>203</v>
      </c>
      <c r="H18" s="100">
        <v>2225</v>
      </c>
    </row>
    <row r="19" spans="1:8" ht="24" customHeight="1">
      <c r="A19" s="97">
        <v>6</v>
      </c>
      <c r="B19" s="96" t="s">
        <v>1141</v>
      </c>
      <c r="C19" s="98" t="s">
        <v>1142</v>
      </c>
      <c r="D19" s="98">
        <v>2</v>
      </c>
      <c r="E19" s="99">
        <v>10</v>
      </c>
      <c r="F19" s="98">
        <v>0.5</v>
      </c>
      <c r="G19" s="94" t="s">
        <v>203</v>
      </c>
      <c r="H19" s="100">
        <v>1350</v>
      </c>
    </row>
    <row r="20" spans="1:8" ht="24" customHeight="1">
      <c r="A20" s="97">
        <v>7</v>
      </c>
      <c r="B20" s="96" t="s">
        <v>780</v>
      </c>
      <c r="C20" s="98" t="s">
        <v>781</v>
      </c>
      <c r="D20" s="98">
        <v>13</v>
      </c>
      <c r="E20" s="101">
        <v>0.68400000000000005</v>
      </c>
      <c r="F20" s="98">
        <v>0.26700000000000002</v>
      </c>
      <c r="G20" s="94" t="s">
        <v>217</v>
      </c>
      <c r="H20" s="100">
        <v>194</v>
      </c>
    </row>
    <row r="21" spans="1:8" ht="24" customHeight="1">
      <c r="A21" s="97">
        <v>8</v>
      </c>
      <c r="B21" s="93" t="s">
        <v>780</v>
      </c>
      <c r="C21" s="94" t="s">
        <v>782</v>
      </c>
      <c r="D21" s="94">
        <v>8</v>
      </c>
      <c r="E21" s="94">
        <v>0.68440000000000001</v>
      </c>
      <c r="F21" s="94">
        <v>0.27300000000000002</v>
      </c>
      <c r="G21" s="94" t="s">
        <v>217</v>
      </c>
      <c r="H21" s="95">
        <v>320</v>
      </c>
    </row>
    <row r="22" spans="1:8" ht="24" customHeight="1">
      <c r="A22" s="102">
        <v>9</v>
      </c>
      <c r="B22" s="103" t="s">
        <v>783</v>
      </c>
      <c r="C22" s="104" t="s">
        <v>784</v>
      </c>
      <c r="D22" s="70"/>
      <c r="E22" s="70"/>
      <c r="F22" s="70"/>
      <c r="G22" s="104" t="s">
        <v>217</v>
      </c>
      <c r="H22" s="104">
        <v>574</v>
      </c>
    </row>
    <row r="23" spans="1:8" ht="24" customHeight="1">
      <c r="A23" s="102">
        <v>10</v>
      </c>
      <c r="B23" s="103" t="s">
        <v>785</v>
      </c>
      <c r="C23" s="104" t="s">
        <v>786</v>
      </c>
      <c r="D23" s="104"/>
      <c r="E23" s="104"/>
      <c r="F23" s="104"/>
      <c r="G23" s="94" t="s">
        <v>217</v>
      </c>
      <c r="H23" s="104">
        <v>602</v>
      </c>
    </row>
    <row r="24" spans="1:8" ht="24" customHeight="1">
      <c r="A24" s="102">
        <v>11</v>
      </c>
      <c r="B24" s="103" t="s">
        <v>787</v>
      </c>
      <c r="C24" s="70"/>
      <c r="D24" s="70"/>
      <c r="E24" s="70"/>
      <c r="F24" s="70"/>
      <c r="G24" s="94" t="s">
        <v>217</v>
      </c>
      <c r="H24" s="104">
        <v>498</v>
      </c>
    </row>
    <row r="25" spans="1:8" ht="24" customHeight="1">
      <c r="A25" s="102">
        <v>12</v>
      </c>
      <c r="B25" s="103" t="s">
        <v>788</v>
      </c>
      <c r="C25" s="70"/>
      <c r="D25" s="70"/>
      <c r="E25" s="70"/>
      <c r="F25" s="70"/>
      <c r="G25" s="94" t="s">
        <v>217</v>
      </c>
      <c r="H25" s="105">
        <v>149</v>
      </c>
    </row>
    <row r="26" spans="1:8" ht="18" customHeight="1">
      <c r="A26" s="102">
        <v>13</v>
      </c>
      <c r="B26" s="103" t="s">
        <v>789</v>
      </c>
      <c r="C26" s="104" t="s">
        <v>790</v>
      </c>
      <c r="D26" s="70"/>
      <c r="E26" s="70"/>
      <c r="F26" s="70"/>
      <c r="G26" s="104" t="s">
        <v>217</v>
      </c>
      <c r="H26" s="104">
        <v>3.78</v>
      </c>
    </row>
    <row r="27" spans="1:8" ht="18" customHeight="1">
      <c r="A27" s="102">
        <v>14</v>
      </c>
      <c r="B27" s="103" t="s">
        <v>789</v>
      </c>
      <c r="C27" s="104" t="s">
        <v>553</v>
      </c>
      <c r="D27" s="70"/>
      <c r="E27" s="70"/>
      <c r="F27" s="70"/>
      <c r="G27" s="104" t="s">
        <v>217</v>
      </c>
      <c r="H27" s="106">
        <v>4.62</v>
      </c>
    </row>
    <row r="28" spans="1:8" ht="18" customHeight="1">
      <c r="A28" s="102">
        <v>15</v>
      </c>
      <c r="B28" s="103" t="s">
        <v>789</v>
      </c>
      <c r="C28" s="104" t="s">
        <v>791</v>
      </c>
      <c r="D28" s="70"/>
      <c r="E28" s="70"/>
      <c r="F28" s="70"/>
      <c r="G28" s="104" t="s">
        <v>217</v>
      </c>
      <c r="H28" s="104">
        <v>5.7</v>
      </c>
    </row>
    <row r="29" spans="1:8" ht="18" customHeight="1">
      <c r="A29" s="102">
        <v>16</v>
      </c>
      <c r="B29" s="103" t="s">
        <v>789</v>
      </c>
      <c r="C29" s="104" t="s">
        <v>792</v>
      </c>
      <c r="D29" s="70"/>
      <c r="E29" s="70"/>
      <c r="F29" s="70"/>
      <c r="G29" s="104" t="s">
        <v>217</v>
      </c>
      <c r="H29" s="104">
        <v>6.18</v>
      </c>
    </row>
    <row r="30" spans="1:8" ht="18" customHeight="1">
      <c r="A30" s="102">
        <v>17</v>
      </c>
      <c r="B30" s="103" t="s">
        <v>793</v>
      </c>
      <c r="C30" s="70"/>
      <c r="D30" s="70"/>
      <c r="E30" s="70"/>
      <c r="F30" s="70"/>
      <c r="G30" s="104" t="s">
        <v>217</v>
      </c>
      <c r="H30" s="104">
        <v>0.98</v>
      </c>
    </row>
  </sheetData>
  <customSheetViews>
    <customSheetView guid="{27437FEA-07C5-45F9-A250-BF682439EB63}" topLeftCell="A7">
      <selection activeCell="B13" sqref="B13"/>
      <pageMargins left="0.25" right="0.25" top="0.75" bottom="0.75" header="0.3" footer="0.3"/>
      <pageSetup paperSize="9" orientation="portrait"/>
    </customSheetView>
    <customSheetView guid="{D9E22640-0C2E-4128-B440-6D62EAD29E00}" topLeftCell="A7">
      <selection activeCell="B13" sqref="B13"/>
      <pageMargins left="0.25" right="0.25" top="0.75" bottom="0.75" header="0.3" footer="0.3"/>
      <pageSetup paperSize="9" orientation="portrait"/>
    </customSheetView>
    <customSheetView guid="{05ADD661-264C-4A61-836E-B9C767B0E4F7}" topLeftCell="A7">
      <selection activeCell="B13" sqref="B13"/>
      <pageMargins left="0.25" right="0.25" top="0.75" bottom="0.75" header="0.3" footer="0.3"/>
      <pageSetup paperSize="9" orientation="portrait"/>
    </customSheetView>
  </customSheetViews>
  <mergeCells count="16">
    <mergeCell ref="A6:H6"/>
    <mergeCell ref="A8:H8"/>
    <mergeCell ref="A9:H9"/>
    <mergeCell ref="A11:A12"/>
    <mergeCell ref="B11:B12"/>
    <mergeCell ref="C11:C12"/>
    <mergeCell ref="D11:D12"/>
    <mergeCell ref="E11:E12"/>
    <mergeCell ref="F11:F12"/>
    <mergeCell ref="G11:G12"/>
    <mergeCell ref="H11:H12"/>
    <mergeCell ref="A1:H1"/>
    <mergeCell ref="A2:H2"/>
    <mergeCell ref="A3:H3"/>
    <mergeCell ref="A4:H4"/>
    <mergeCell ref="A5:H5"/>
  </mergeCells>
  <pageMargins left="0.25" right="0.25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K52" sqref="K52"/>
    </sheetView>
  </sheetViews>
  <sheetFormatPr defaultRowHeight="12.75"/>
  <cols>
    <col min="1" max="1" width="2.7109375" customWidth="1"/>
    <col min="2" max="2" width="43.28515625" customWidth="1"/>
    <col min="3" max="3" width="21.7109375" customWidth="1"/>
    <col min="4" max="4" width="11" style="56" customWidth="1"/>
    <col min="5" max="5" width="12.28515625" customWidth="1"/>
    <col min="6" max="6" width="0.42578125" customWidth="1"/>
    <col min="7" max="7" width="3.140625" customWidth="1"/>
  </cols>
  <sheetData>
    <row r="1" spans="1:7" ht="78" customHeight="1">
      <c r="B1" s="587"/>
      <c r="C1" s="587"/>
      <c r="D1" s="587"/>
      <c r="E1" s="587"/>
      <c r="F1" s="587"/>
      <c r="G1" s="587"/>
    </row>
    <row r="2" spans="1:7" s="55" customFormat="1">
      <c r="A2" s="55" t="s">
        <v>0</v>
      </c>
      <c r="D2" s="57"/>
    </row>
    <row r="3" spans="1:7" s="55" customFormat="1">
      <c r="A3" s="55" t="s">
        <v>1</v>
      </c>
      <c r="D3" s="57"/>
    </row>
    <row r="4" spans="1:7" s="55" customFormat="1">
      <c r="A4" s="55" t="s">
        <v>3</v>
      </c>
      <c r="D4" s="57"/>
    </row>
    <row r="5" spans="1:7" s="55" customFormat="1">
      <c r="A5" s="55" t="s">
        <v>4</v>
      </c>
      <c r="D5" s="57"/>
    </row>
    <row r="6" spans="1:7" s="55" customFormat="1">
      <c r="A6" s="55" t="s">
        <v>794</v>
      </c>
      <c r="D6" s="57"/>
    </row>
    <row r="7" spans="1:7" ht="6.75" customHeight="1"/>
    <row r="8" spans="1:7" ht="20.25">
      <c r="A8" s="59"/>
      <c r="B8" s="882" t="s">
        <v>795</v>
      </c>
      <c r="C8" s="882"/>
      <c r="D8" s="882"/>
      <c r="E8" s="882"/>
    </row>
    <row r="10" spans="1:7" s="56" customFormat="1" ht="15.75">
      <c r="B10" s="60" t="s">
        <v>586</v>
      </c>
      <c r="C10" s="60"/>
      <c r="D10" s="60" t="s">
        <v>796</v>
      </c>
      <c r="E10" s="60" t="s">
        <v>632</v>
      </c>
    </row>
    <row r="11" spans="1:7" s="56" customFormat="1">
      <c r="B11" s="517" t="s">
        <v>797</v>
      </c>
      <c r="C11" s="890"/>
      <c r="D11" s="182" t="s">
        <v>798</v>
      </c>
      <c r="E11" s="519">
        <v>6</v>
      </c>
    </row>
    <row r="12" spans="1:7" s="56" customFormat="1">
      <c r="B12" s="517" t="s">
        <v>797</v>
      </c>
      <c r="C12" s="891"/>
      <c r="D12" s="182" t="s">
        <v>239</v>
      </c>
      <c r="E12" s="519">
        <v>8</v>
      </c>
    </row>
    <row r="13" spans="1:7" s="56" customFormat="1">
      <c r="B13" s="517" t="s">
        <v>797</v>
      </c>
      <c r="C13" s="891"/>
      <c r="D13" s="182" t="s">
        <v>799</v>
      </c>
      <c r="E13" s="519">
        <v>10</v>
      </c>
    </row>
    <row r="14" spans="1:7" s="56" customFormat="1">
      <c r="B14" s="517" t="s">
        <v>797</v>
      </c>
      <c r="C14" s="891"/>
      <c r="D14" s="182" t="s">
        <v>800</v>
      </c>
      <c r="E14" s="519">
        <v>12</v>
      </c>
    </row>
    <row r="15" spans="1:7">
      <c r="B15" s="517" t="s">
        <v>803</v>
      </c>
      <c r="C15" s="891"/>
      <c r="D15" s="182" t="s">
        <v>807</v>
      </c>
      <c r="E15" s="519">
        <v>18</v>
      </c>
    </row>
    <row r="16" spans="1:7">
      <c r="B16" s="517" t="s">
        <v>803</v>
      </c>
      <c r="C16" s="891"/>
      <c r="D16" s="182" t="s">
        <v>808</v>
      </c>
      <c r="E16" s="519">
        <v>20</v>
      </c>
    </row>
    <row r="17" spans="2:5">
      <c r="B17" s="517" t="s">
        <v>803</v>
      </c>
      <c r="C17" s="891"/>
      <c r="D17" s="182" t="s">
        <v>809</v>
      </c>
      <c r="E17" s="519">
        <v>35</v>
      </c>
    </row>
    <row r="18" spans="2:5">
      <c r="B18" s="517" t="s">
        <v>803</v>
      </c>
      <c r="C18" s="891"/>
      <c r="D18" s="182" t="s">
        <v>811</v>
      </c>
      <c r="E18" s="519">
        <v>52</v>
      </c>
    </row>
    <row r="19" spans="2:5">
      <c r="B19" s="517" t="s">
        <v>803</v>
      </c>
      <c r="C19" s="891"/>
      <c r="D19" s="182" t="s">
        <v>812</v>
      </c>
      <c r="E19" s="519">
        <v>65</v>
      </c>
    </row>
    <row r="20" spans="2:5">
      <c r="B20" s="517" t="s">
        <v>803</v>
      </c>
      <c r="C20" s="891"/>
      <c r="D20" s="182" t="s">
        <v>823</v>
      </c>
      <c r="E20" s="519">
        <v>180</v>
      </c>
    </row>
    <row r="21" spans="2:5">
      <c r="B21" s="517" t="s">
        <v>803</v>
      </c>
      <c r="C21" s="892"/>
      <c r="D21" s="182" t="s">
        <v>1145</v>
      </c>
      <c r="E21" s="519">
        <v>198</v>
      </c>
    </row>
    <row r="22" spans="2:5">
      <c r="B22" s="517" t="s">
        <v>797</v>
      </c>
      <c r="C22" s="893"/>
      <c r="D22" s="182" t="s">
        <v>801</v>
      </c>
      <c r="E22" s="519">
        <v>11</v>
      </c>
    </row>
    <row r="23" spans="2:5">
      <c r="B23" s="517" t="s">
        <v>797</v>
      </c>
      <c r="C23" s="894"/>
      <c r="D23" s="182" t="s">
        <v>802</v>
      </c>
      <c r="E23" s="519">
        <v>12</v>
      </c>
    </row>
    <row r="24" spans="2:5">
      <c r="B24" s="517" t="s">
        <v>803</v>
      </c>
      <c r="C24" s="894"/>
      <c r="D24" s="182" t="s">
        <v>804</v>
      </c>
      <c r="E24" s="519">
        <v>16</v>
      </c>
    </row>
    <row r="25" spans="2:5">
      <c r="B25" s="517" t="s">
        <v>797</v>
      </c>
      <c r="C25" s="894"/>
      <c r="D25" s="182" t="s">
        <v>805</v>
      </c>
      <c r="E25" s="519">
        <v>18</v>
      </c>
    </row>
    <row r="26" spans="2:5">
      <c r="B26" s="517" t="s">
        <v>797</v>
      </c>
      <c r="C26" s="894"/>
      <c r="D26" s="182" t="s">
        <v>806</v>
      </c>
      <c r="E26" s="519">
        <v>20</v>
      </c>
    </row>
    <row r="27" spans="2:5">
      <c r="B27" s="517" t="s">
        <v>803</v>
      </c>
      <c r="C27" s="894"/>
      <c r="D27" s="182" t="s">
        <v>810</v>
      </c>
      <c r="E27" s="519">
        <v>32</v>
      </c>
    </row>
    <row r="28" spans="2:5">
      <c r="B28" s="517" t="s">
        <v>797</v>
      </c>
      <c r="C28" s="894"/>
      <c r="D28" s="182" t="s">
        <v>1143</v>
      </c>
      <c r="E28" s="519">
        <v>45</v>
      </c>
    </row>
    <row r="29" spans="2:5">
      <c r="B29" s="517" t="s">
        <v>797</v>
      </c>
      <c r="C29" s="895"/>
      <c r="D29" s="182" t="s">
        <v>1144</v>
      </c>
      <c r="E29" s="519">
        <v>85</v>
      </c>
    </row>
    <row r="30" spans="2:5" ht="5.25" customHeight="1">
      <c r="B30" s="86"/>
      <c r="C30" s="86"/>
      <c r="D30" s="520"/>
      <c r="E30" s="86"/>
    </row>
    <row r="31" spans="2:5">
      <c r="B31" s="517" t="s">
        <v>813</v>
      </c>
      <c r="C31" s="890"/>
      <c r="D31" s="182" t="s">
        <v>807</v>
      </c>
      <c r="E31" s="518">
        <v>55</v>
      </c>
    </row>
    <row r="32" spans="2:5">
      <c r="B32" s="517" t="s">
        <v>813</v>
      </c>
      <c r="C32" s="891"/>
      <c r="D32" s="182" t="s">
        <v>808</v>
      </c>
      <c r="E32" s="518">
        <v>70</v>
      </c>
    </row>
    <row r="33" spans="2:5">
      <c r="B33" s="517" t="s">
        <v>813</v>
      </c>
      <c r="C33" s="891"/>
      <c r="D33" s="182" t="s">
        <v>809</v>
      </c>
      <c r="E33" s="518">
        <v>90</v>
      </c>
    </row>
    <row r="34" spans="2:5">
      <c r="B34" s="517" t="s">
        <v>813</v>
      </c>
      <c r="C34" s="892"/>
      <c r="D34" s="182" t="s">
        <v>811</v>
      </c>
      <c r="E34" s="518">
        <v>130</v>
      </c>
    </row>
    <row r="35" spans="2:5">
      <c r="B35" s="521" t="s">
        <v>814</v>
      </c>
      <c r="C35" s="899"/>
      <c r="D35" s="522" t="s">
        <v>807</v>
      </c>
      <c r="E35" s="523">
        <v>15</v>
      </c>
    </row>
    <row r="36" spans="2:5">
      <c r="B36" s="521" t="s">
        <v>814</v>
      </c>
      <c r="C36" s="900"/>
      <c r="D36" s="522" t="s">
        <v>809</v>
      </c>
      <c r="E36" s="523">
        <v>40</v>
      </c>
    </row>
    <row r="37" spans="2:5">
      <c r="B37" s="521" t="s">
        <v>814</v>
      </c>
      <c r="C37" s="524"/>
      <c r="D37" s="522" t="s">
        <v>811</v>
      </c>
      <c r="E37" s="523">
        <v>80</v>
      </c>
    </row>
    <row r="38" spans="2:5">
      <c r="B38" s="521" t="s">
        <v>814</v>
      </c>
      <c r="C38" s="525"/>
      <c r="D38" s="522" t="s">
        <v>812</v>
      </c>
      <c r="E38" s="523">
        <v>85</v>
      </c>
    </row>
    <row r="39" spans="2:5" ht="13.5">
      <c r="B39" s="883" t="s">
        <v>815</v>
      </c>
      <c r="C39" s="884"/>
      <c r="D39" s="884"/>
      <c r="E39" s="885"/>
    </row>
    <row r="40" spans="2:5">
      <c r="B40" s="517" t="s">
        <v>816</v>
      </c>
      <c r="C40" s="896"/>
      <c r="D40" s="182">
        <v>32</v>
      </c>
      <c r="E40" s="519">
        <v>9</v>
      </c>
    </row>
    <row r="41" spans="2:5">
      <c r="B41" s="517" t="s">
        <v>817</v>
      </c>
      <c r="C41" s="897"/>
      <c r="D41" s="182">
        <v>40</v>
      </c>
      <c r="E41" s="519">
        <v>16</v>
      </c>
    </row>
    <row r="42" spans="2:5">
      <c r="B42" s="517" t="s">
        <v>818</v>
      </c>
      <c r="C42" s="897"/>
      <c r="D42" s="182">
        <v>57</v>
      </c>
      <c r="E42" s="519">
        <v>35</v>
      </c>
    </row>
    <row r="43" spans="2:5">
      <c r="B43" s="517" t="s">
        <v>819</v>
      </c>
      <c r="C43" s="897"/>
      <c r="D43" s="182">
        <v>76</v>
      </c>
      <c r="E43" s="519">
        <v>45</v>
      </c>
    </row>
    <row r="44" spans="2:5">
      <c r="B44" s="517" t="s">
        <v>1146</v>
      </c>
      <c r="C44" s="897"/>
      <c r="D44" s="182">
        <v>89</v>
      </c>
      <c r="E44" s="519">
        <v>60</v>
      </c>
    </row>
    <row r="45" spans="2:5">
      <c r="B45" s="517" t="s">
        <v>1147</v>
      </c>
      <c r="C45" s="898"/>
      <c r="D45" s="182">
        <v>108</v>
      </c>
      <c r="E45" s="519">
        <v>102</v>
      </c>
    </row>
    <row r="46" spans="2:5" ht="13.5">
      <c r="B46" s="883" t="s">
        <v>820</v>
      </c>
      <c r="C46" s="884"/>
      <c r="D46" s="884"/>
      <c r="E46" s="885"/>
    </row>
    <row r="47" spans="2:5" ht="13.5">
      <c r="B47" s="526" t="s">
        <v>821</v>
      </c>
      <c r="C47" s="527"/>
      <c r="D47" s="528" t="s">
        <v>800</v>
      </c>
      <c r="E47" s="529">
        <v>52</v>
      </c>
    </row>
    <row r="48" spans="2:5" ht="13.5">
      <c r="B48" s="526" t="s">
        <v>821</v>
      </c>
      <c r="C48" s="527"/>
      <c r="D48" s="530" t="s">
        <v>807</v>
      </c>
      <c r="E48" s="531">
        <v>65</v>
      </c>
    </row>
    <row r="49" spans="2:5" ht="13.5">
      <c r="B49" s="532" t="s">
        <v>822</v>
      </c>
      <c r="C49" s="527"/>
      <c r="D49" s="530" t="s">
        <v>808</v>
      </c>
      <c r="E49" s="531">
        <v>72</v>
      </c>
    </row>
    <row r="50" spans="2:5">
      <c r="B50" s="517" t="s">
        <v>822</v>
      </c>
      <c r="C50" s="533"/>
      <c r="D50" s="182" t="s">
        <v>809</v>
      </c>
      <c r="E50" s="534">
        <v>84</v>
      </c>
    </row>
    <row r="51" spans="2:5">
      <c r="B51" s="517" t="s">
        <v>822</v>
      </c>
      <c r="C51" s="535"/>
      <c r="D51" s="536" t="s">
        <v>811</v>
      </c>
      <c r="E51" s="537">
        <v>138</v>
      </c>
    </row>
    <row r="52" spans="2:5">
      <c r="B52" s="517" t="s">
        <v>822</v>
      </c>
      <c r="C52" s="533"/>
      <c r="D52" s="536" t="s">
        <v>812</v>
      </c>
      <c r="E52" s="537">
        <v>186</v>
      </c>
    </row>
    <row r="53" spans="2:5">
      <c r="B53" s="517" t="s">
        <v>822</v>
      </c>
      <c r="C53" s="533"/>
      <c r="D53" s="536" t="s">
        <v>823</v>
      </c>
      <c r="E53" s="537">
        <v>336</v>
      </c>
    </row>
    <row r="54" spans="2:5" ht="13.5">
      <c r="B54" s="886" t="s">
        <v>171</v>
      </c>
      <c r="C54" s="887"/>
      <c r="D54" s="888"/>
      <c r="E54" s="889"/>
    </row>
    <row r="55" spans="2:5">
      <c r="B55" s="517" t="s">
        <v>824</v>
      </c>
      <c r="C55" s="901"/>
      <c r="D55" s="182" t="s">
        <v>239</v>
      </c>
      <c r="E55" s="531">
        <v>35</v>
      </c>
    </row>
    <row r="56" spans="2:5">
      <c r="B56" s="517" t="s">
        <v>824</v>
      </c>
      <c r="C56" s="902"/>
      <c r="D56" s="182" t="s">
        <v>799</v>
      </c>
      <c r="E56" s="531">
        <v>35</v>
      </c>
    </row>
    <row r="57" spans="2:5">
      <c r="B57" s="517" t="s">
        <v>825</v>
      </c>
      <c r="C57" s="902"/>
      <c r="D57" s="536" t="s">
        <v>239</v>
      </c>
      <c r="E57" s="538">
        <v>35</v>
      </c>
    </row>
    <row r="58" spans="2:5">
      <c r="B58" s="517" t="s">
        <v>825</v>
      </c>
      <c r="C58" s="902"/>
      <c r="D58" s="536" t="s">
        <v>799</v>
      </c>
      <c r="E58" s="538">
        <v>37</v>
      </c>
    </row>
    <row r="59" spans="2:5">
      <c r="B59" s="539"/>
      <c r="C59" s="903"/>
      <c r="D59" s="540"/>
      <c r="E59" s="541"/>
    </row>
    <row r="60" spans="2:5" ht="13.5">
      <c r="B60" s="886" t="s">
        <v>826</v>
      </c>
      <c r="C60" s="888"/>
      <c r="D60" s="888"/>
      <c r="E60" s="889"/>
    </row>
    <row r="61" spans="2:5">
      <c r="B61" s="542" t="s">
        <v>827</v>
      </c>
      <c r="C61" s="893"/>
      <c r="D61" s="536"/>
      <c r="E61" s="538">
        <v>4.5</v>
      </c>
    </row>
    <row r="62" spans="2:5">
      <c r="B62" s="542" t="s">
        <v>828</v>
      </c>
      <c r="C62" s="895"/>
      <c r="D62" s="536"/>
      <c r="E62" s="538">
        <v>8.5</v>
      </c>
    </row>
    <row r="63" spans="2:5">
      <c r="B63" s="542" t="s">
        <v>829</v>
      </c>
      <c r="C63" s="894"/>
      <c r="D63" s="536"/>
      <c r="E63" s="538">
        <v>6</v>
      </c>
    </row>
    <row r="64" spans="2:5">
      <c r="B64" s="542" t="s">
        <v>830</v>
      </c>
      <c r="C64" s="895"/>
      <c r="D64" s="536"/>
      <c r="E64" s="538">
        <v>12</v>
      </c>
    </row>
    <row r="65" ht="16.5" customHeight="1"/>
    <row r="66" ht="16.5" customHeight="1"/>
  </sheetData>
  <customSheetViews>
    <customSheetView guid="{27437FEA-07C5-45F9-A250-BF682439EB63}" topLeftCell="A34">
      <selection activeCell="L48" sqref="L48"/>
      <pageMargins left="0.7" right="0.7" top="0.75" bottom="0.75" header="0.3" footer="0.3"/>
      <pageSetup paperSize="9" orientation="portrait"/>
    </customSheetView>
    <customSheetView guid="{D9E22640-0C2E-4128-B440-6D62EAD29E00}">
      <selection activeCell="H31" sqref="H31"/>
      <pageMargins left="0.7" right="0.7" top="0.75" bottom="0.75" header="0.3" footer="0.3"/>
      <pageSetup paperSize="9" orientation="portrait"/>
    </customSheetView>
    <customSheetView guid="{05ADD661-264C-4A61-836E-B9C767B0E4F7}">
      <selection activeCell="H31" sqref="H31"/>
      <pageMargins left="0.7" right="0.7" top="0.75" bottom="0.75" header="0.3" footer="0.3"/>
      <pageSetup paperSize="9" orientation="portrait"/>
    </customSheetView>
  </customSheetViews>
  <mergeCells count="14">
    <mergeCell ref="C61:C62"/>
    <mergeCell ref="C63:C64"/>
    <mergeCell ref="B60:E60"/>
    <mergeCell ref="C31:C34"/>
    <mergeCell ref="C35:C36"/>
    <mergeCell ref="C55:C59"/>
    <mergeCell ref="B1:G1"/>
    <mergeCell ref="B8:E8"/>
    <mergeCell ref="B39:E39"/>
    <mergeCell ref="B46:E46"/>
    <mergeCell ref="B54:E54"/>
    <mergeCell ref="C11:C21"/>
    <mergeCell ref="C22:C29"/>
    <mergeCell ref="C40:C45"/>
  </mergeCells>
  <pageMargins left="0.25" right="0.25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E19" sqref="E19"/>
    </sheetView>
  </sheetViews>
  <sheetFormatPr defaultRowHeight="12.75"/>
  <cols>
    <col min="1" max="1" width="2.7109375" customWidth="1"/>
    <col min="2" max="2" width="33" customWidth="1"/>
    <col min="3" max="3" width="21.7109375" customWidth="1"/>
    <col min="4" max="4" width="11" style="56" customWidth="1"/>
    <col min="5" max="5" width="12.28515625" customWidth="1"/>
    <col min="6" max="6" width="0.42578125" customWidth="1"/>
    <col min="7" max="7" width="3.140625" customWidth="1"/>
  </cols>
  <sheetData>
    <row r="1" spans="1:7" ht="78" customHeight="1">
      <c r="B1" s="587"/>
      <c r="C1" s="587"/>
      <c r="D1" s="587"/>
      <c r="E1" s="587"/>
      <c r="F1" s="587"/>
      <c r="G1" s="587"/>
    </row>
    <row r="2" spans="1:7" s="55" customFormat="1">
      <c r="A2" s="55" t="s">
        <v>0</v>
      </c>
      <c r="D2" s="57"/>
    </row>
    <row r="3" spans="1:7" s="55" customFormat="1">
      <c r="A3" s="55" t="s">
        <v>1</v>
      </c>
      <c r="D3" s="57"/>
    </row>
    <row r="4" spans="1:7" s="55" customFormat="1">
      <c r="A4" s="55" t="s">
        <v>3</v>
      </c>
      <c r="D4" s="57"/>
    </row>
    <row r="5" spans="1:7" s="55" customFormat="1">
      <c r="A5" s="55" t="s">
        <v>4</v>
      </c>
      <c r="D5" s="57"/>
    </row>
    <row r="6" spans="1:7" s="55" customFormat="1">
      <c r="A6" s="55" t="s">
        <v>794</v>
      </c>
      <c r="D6" s="57"/>
    </row>
    <row r="7" spans="1:7" s="55" customFormat="1">
      <c r="D7" s="57"/>
      <c r="E7" s="58">
        <f ca="1">TODAY()</f>
        <v>46179</v>
      </c>
    </row>
    <row r="8" spans="1:7" ht="6.75" customHeight="1"/>
    <row r="9" spans="1:7" ht="15" customHeight="1">
      <c r="A9" s="59"/>
      <c r="B9" s="907" t="s">
        <v>831</v>
      </c>
      <c r="C9" s="908"/>
      <c r="D9" s="908"/>
      <c r="E9" s="909"/>
    </row>
    <row r="10" spans="1:7" s="56" customFormat="1" ht="15.75">
      <c r="B10" s="60" t="s">
        <v>586</v>
      </c>
      <c r="C10" s="60"/>
      <c r="D10" s="60" t="s">
        <v>796</v>
      </c>
      <c r="E10" s="60" t="s">
        <v>632</v>
      </c>
    </row>
    <row r="11" spans="1:7" ht="18" customHeight="1">
      <c r="B11" s="61" t="s">
        <v>832</v>
      </c>
      <c r="C11" s="62"/>
      <c r="D11" s="60"/>
      <c r="E11" s="63">
        <v>132</v>
      </c>
    </row>
    <row r="12" spans="1:7" ht="18" customHeight="1">
      <c r="B12" s="61" t="s">
        <v>833</v>
      </c>
      <c r="C12" s="62"/>
      <c r="D12" s="60"/>
      <c r="E12" s="63">
        <v>246</v>
      </c>
    </row>
    <row r="13" spans="1:7" ht="18" customHeight="1">
      <c r="B13" s="61" t="s">
        <v>834</v>
      </c>
      <c r="C13" s="64"/>
      <c r="D13" s="60"/>
      <c r="E13" s="63">
        <v>324</v>
      </c>
    </row>
    <row r="14" spans="1:7" ht="18" customHeight="1">
      <c r="B14" s="61" t="s">
        <v>835</v>
      </c>
      <c r="C14" s="64"/>
      <c r="D14" s="60"/>
      <c r="E14" s="63">
        <v>396</v>
      </c>
    </row>
    <row r="15" spans="1:7" ht="18" customHeight="1">
      <c r="B15" s="61" t="s">
        <v>836</v>
      </c>
      <c r="C15" s="62"/>
      <c r="D15" s="60"/>
      <c r="E15" s="63">
        <v>420</v>
      </c>
    </row>
    <row r="16" spans="1:7" ht="18" customHeight="1">
      <c r="B16" s="61" t="s">
        <v>837</v>
      </c>
      <c r="C16" s="65"/>
      <c r="D16" s="60"/>
      <c r="E16" s="63">
        <v>96</v>
      </c>
    </row>
    <row r="17" spans="2:5" ht="18" customHeight="1">
      <c r="B17" s="61" t="s">
        <v>838</v>
      </c>
      <c r="C17" s="62"/>
      <c r="D17" s="60"/>
      <c r="E17" s="63">
        <v>120</v>
      </c>
    </row>
    <row r="18" spans="2:5" ht="17.25" customHeight="1">
      <c r="B18" s="61" t="s">
        <v>839</v>
      </c>
      <c r="C18" s="64"/>
      <c r="D18" s="60"/>
      <c r="E18" s="63">
        <v>168</v>
      </c>
    </row>
    <row r="19" spans="2:5" ht="18" customHeight="1">
      <c r="B19" s="61" t="s">
        <v>840</v>
      </c>
      <c r="C19" s="62"/>
      <c r="D19" s="60"/>
      <c r="E19" s="63">
        <v>204</v>
      </c>
    </row>
    <row r="20" spans="2:5" ht="18" customHeight="1">
      <c r="B20" s="61" t="s">
        <v>841</v>
      </c>
      <c r="C20" s="64"/>
      <c r="D20" s="60"/>
      <c r="E20" s="63">
        <v>312</v>
      </c>
    </row>
    <row r="21" spans="2:5" ht="18" customHeight="1">
      <c r="B21" s="66" t="s">
        <v>842</v>
      </c>
      <c r="D21" s="67"/>
      <c r="E21" s="68">
        <v>432</v>
      </c>
    </row>
    <row r="22" spans="2:5" ht="18" customHeight="1">
      <c r="B22" s="69" t="s">
        <v>843</v>
      </c>
      <c r="C22" s="70"/>
      <c r="D22" s="60"/>
      <c r="E22" s="63">
        <v>648</v>
      </c>
    </row>
    <row r="23" spans="2:5" ht="18" customHeight="1">
      <c r="B23" s="71" t="s">
        <v>844</v>
      </c>
      <c r="C23" s="70"/>
      <c r="D23" s="63">
        <v>3</v>
      </c>
      <c r="E23" s="63">
        <v>750</v>
      </c>
    </row>
    <row r="24" spans="2:5" ht="18" customHeight="1">
      <c r="B24" s="71" t="s">
        <v>845</v>
      </c>
      <c r="C24" s="70"/>
      <c r="D24" s="63">
        <v>3</v>
      </c>
      <c r="E24" s="63">
        <v>1140</v>
      </c>
    </row>
    <row r="25" spans="2:5" ht="18" customHeight="1">
      <c r="B25" s="71" t="s">
        <v>846</v>
      </c>
      <c r="C25" s="70"/>
      <c r="D25" s="63">
        <v>3</v>
      </c>
      <c r="E25" s="63">
        <v>1350</v>
      </c>
    </row>
    <row r="26" spans="2:5" ht="15.75" customHeight="1">
      <c r="B26" s="910" t="s">
        <v>847</v>
      </c>
      <c r="C26" s="911"/>
      <c r="D26" s="911"/>
      <c r="E26" s="912"/>
    </row>
    <row r="27" spans="2:5" ht="18" customHeight="1">
      <c r="B27" s="61" t="s">
        <v>848</v>
      </c>
      <c r="C27" s="70"/>
      <c r="D27" s="63"/>
      <c r="E27" s="63">
        <v>66</v>
      </c>
    </row>
    <row r="28" spans="2:5" ht="18" customHeight="1">
      <c r="B28" s="61" t="s">
        <v>849</v>
      </c>
      <c r="C28" s="70"/>
      <c r="D28" s="63"/>
      <c r="E28" s="63">
        <v>90</v>
      </c>
    </row>
    <row r="29" spans="2:5" ht="18" customHeight="1">
      <c r="B29" s="61" t="s">
        <v>850</v>
      </c>
      <c r="C29" s="70"/>
      <c r="D29" s="63"/>
      <c r="E29" s="63">
        <v>102</v>
      </c>
    </row>
    <row r="30" spans="2:5" ht="18" customHeight="1">
      <c r="B30" s="61" t="s">
        <v>851</v>
      </c>
      <c r="C30" s="70"/>
      <c r="D30" s="63"/>
      <c r="E30" s="63">
        <v>114</v>
      </c>
    </row>
    <row r="31" spans="2:5" ht="18" customHeight="1">
      <c r="B31" s="61" t="s">
        <v>852</v>
      </c>
      <c r="C31" s="70"/>
      <c r="D31" s="63"/>
      <c r="E31" s="63">
        <v>126</v>
      </c>
    </row>
    <row r="32" spans="2:5" ht="15" customHeight="1">
      <c r="B32" s="907" t="s">
        <v>853</v>
      </c>
      <c r="C32" s="908"/>
      <c r="D32" s="908"/>
      <c r="E32" s="909"/>
    </row>
    <row r="33" spans="2:5" ht="18" customHeight="1">
      <c r="B33" s="72" t="s">
        <v>854</v>
      </c>
      <c r="C33" s="64"/>
      <c r="D33" s="60"/>
      <c r="E33" s="73">
        <v>135</v>
      </c>
    </row>
    <row r="34" spans="2:5" ht="18" customHeight="1">
      <c r="B34" s="72" t="s">
        <v>855</v>
      </c>
      <c r="C34" s="62"/>
      <c r="D34" s="74"/>
      <c r="E34" s="75">
        <v>176</v>
      </c>
    </row>
    <row r="35" spans="2:5" ht="18" customHeight="1">
      <c r="B35" s="61"/>
      <c r="C35" s="64"/>
      <c r="D35" s="74"/>
      <c r="E35" s="76"/>
    </row>
    <row r="36" spans="2:5" ht="15.75" customHeight="1">
      <c r="B36" s="907" t="s">
        <v>856</v>
      </c>
      <c r="C36" s="913"/>
      <c r="D36" s="914"/>
      <c r="E36" s="915"/>
    </row>
    <row r="37" spans="2:5" ht="18" customHeight="1">
      <c r="B37" s="77" t="s">
        <v>857</v>
      </c>
      <c r="C37" s="78"/>
      <c r="D37" s="79"/>
      <c r="E37" s="75">
        <v>9000</v>
      </c>
    </row>
    <row r="38" spans="2:5" ht="18" customHeight="1">
      <c r="B38" s="77" t="s">
        <v>858</v>
      </c>
      <c r="C38" s="80"/>
      <c r="D38" s="79"/>
      <c r="E38" s="75">
        <v>11340</v>
      </c>
    </row>
    <row r="39" spans="2:5" ht="18" customHeight="1">
      <c r="B39" s="77" t="s">
        <v>859</v>
      </c>
      <c r="C39" s="81"/>
      <c r="D39" s="79"/>
      <c r="E39" s="75">
        <v>12000</v>
      </c>
    </row>
    <row r="40" spans="2:5" ht="18" customHeight="1">
      <c r="B40" s="77" t="s">
        <v>860</v>
      </c>
      <c r="C40" s="82"/>
      <c r="D40" s="79"/>
      <c r="E40" s="75">
        <v>9000</v>
      </c>
    </row>
    <row r="41" spans="2:5" ht="15.75">
      <c r="B41" s="77"/>
      <c r="C41" s="83"/>
      <c r="D41" s="84"/>
      <c r="E41" s="79"/>
    </row>
    <row r="42" spans="2:5" ht="15.75">
      <c r="B42" s="904"/>
      <c r="C42" s="905"/>
      <c r="D42" s="905"/>
      <c r="E42" s="906"/>
    </row>
    <row r="43" spans="2:5" ht="16.5" customHeight="1"/>
    <row r="44" spans="2:5" ht="16.5" customHeight="1"/>
  </sheetData>
  <sheetProtection password="CC6B" sheet="1"/>
  <customSheetViews>
    <customSheetView guid="{27437FEA-07C5-45F9-A250-BF682439EB63}" topLeftCell="A16">
      <selection activeCell="E14" sqref="E14"/>
      <pageMargins left="0.25" right="0.25" top="0.75" bottom="0.75" header="0.3" footer="0.3"/>
      <pageSetup paperSize="9" orientation="portrait"/>
    </customSheetView>
    <customSheetView guid="{D9E22640-0C2E-4128-B440-6D62EAD29E00}" topLeftCell="A16">
      <selection activeCell="E14" sqref="E14"/>
      <pageMargins left="0.25" right="0.25" top="0.75" bottom="0.75" header="0.3" footer="0.3"/>
      <pageSetup paperSize="9" orientation="portrait"/>
    </customSheetView>
    <customSheetView guid="{05ADD661-264C-4A61-836E-B9C767B0E4F7}" topLeftCell="A37">
      <selection activeCell="E19" sqref="E19"/>
      <pageMargins left="0.25" right="0.25" top="0.75" bottom="0.75" header="0.3" footer="0.3"/>
      <pageSetup paperSize="9" orientation="portrait"/>
    </customSheetView>
  </customSheetViews>
  <mergeCells count="6">
    <mergeCell ref="B42:E42"/>
    <mergeCell ref="B1:G1"/>
    <mergeCell ref="B9:E9"/>
    <mergeCell ref="B26:E26"/>
    <mergeCell ref="B32:E32"/>
    <mergeCell ref="B36:E36"/>
  </mergeCells>
  <pageMargins left="0.25" right="0.25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D49"/>
  <sheetViews>
    <sheetView topLeftCell="A10" workbookViewId="0">
      <selection activeCell="D29" sqref="D29"/>
    </sheetView>
  </sheetViews>
  <sheetFormatPr defaultRowHeight="12.75" outlineLevelRow="2"/>
  <cols>
    <col min="1" max="1" width="1" customWidth="1"/>
    <col min="2" max="2" width="84.7109375" customWidth="1"/>
    <col min="3" max="3" width="6.5703125" style="39" customWidth="1"/>
    <col min="4" max="4" width="8.42578125" customWidth="1"/>
    <col min="5" max="5" width="6.85546875" customWidth="1"/>
    <col min="6" max="6" width="12.7109375" customWidth="1"/>
    <col min="7" max="255" width="9.140625" customWidth="1"/>
  </cols>
  <sheetData>
    <row r="1" spans="2:4" ht="1.5" customHeight="1"/>
    <row r="2" spans="2:4" ht="8.25" customHeight="1"/>
    <row r="6" spans="2:4" ht="9" customHeight="1"/>
    <row r="7" spans="2:4" ht="18" customHeight="1">
      <c r="B7" s="40" t="s">
        <v>450</v>
      </c>
      <c r="C7" s="41"/>
    </row>
    <row r="8" spans="2:4" ht="12.75" customHeight="1">
      <c r="B8" s="42" t="s">
        <v>451</v>
      </c>
      <c r="C8" s="41"/>
    </row>
    <row r="9" spans="2:4" ht="12.75" customHeight="1">
      <c r="B9" s="43" t="s">
        <v>861</v>
      </c>
      <c r="C9" s="41"/>
    </row>
    <row r="10" spans="2:4" ht="12.75" customHeight="1">
      <c r="B10" s="44" t="s">
        <v>2</v>
      </c>
      <c r="C10" s="45"/>
    </row>
    <row r="11" spans="2:4" s="38" customFormat="1" ht="14.25" customHeight="1">
      <c r="B11" s="46" t="s">
        <v>583</v>
      </c>
      <c r="C11" s="47"/>
    </row>
    <row r="12" spans="2:4" s="38" customFormat="1" ht="16.5" customHeight="1">
      <c r="B12" s="916" t="s">
        <v>862</v>
      </c>
      <c r="C12" s="917"/>
      <c r="D12" s="918"/>
    </row>
    <row r="13" spans="2:4" ht="9" customHeight="1">
      <c r="B13" s="922" t="s">
        <v>863</v>
      </c>
      <c r="C13" s="879"/>
      <c r="D13" s="879"/>
    </row>
    <row r="14" spans="2:4" ht="8.25" customHeight="1">
      <c r="B14" s="923"/>
      <c r="C14" s="48" t="s">
        <v>864</v>
      </c>
      <c r="D14" s="49" t="s">
        <v>865</v>
      </c>
    </row>
    <row r="15" spans="2:4" ht="13.5" customHeight="1" outlineLevel="1">
      <c r="B15" s="919" t="s">
        <v>866</v>
      </c>
      <c r="C15" s="920"/>
      <c r="D15" s="921"/>
    </row>
    <row r="16" spans="2:4" ht="13.5" customHeight="1" outlineLevel="2">
      <c r="B16" s="50" t="s">
        <v>867</v>
      </c>
      <c r="C16" s="51" t="s">
        <v>217</v>
      </c>
      <c r="D16" s="52">
        <v>285</v>
      </c>
    </row>
    <row r="17" spans="2:4" ht="13.5" customHeight="1" outlineLevel="2">
      <c r="B17" s="50" t="s">
        <v>868</v>
      </c>
      <c r="C17" s="53" t="s">
        <v>217</v>
      </c>
      <c r="D17" s="52">
        <v>295</v>
      </c>
    </row>
    <row r="18" spans="2:4" ht="13.5" customHeight="1" outlineLevel="2">
      <c r="B18" s="50" t="s">
        <v>869</v>
      </c>
      <c r="C18" s="53" t="s">
        <v>217</v>
      </c>
      <c r="D18" s="52">
        <v>280</v>
      </c>
    </row>
    <row r="19" spans="2:4" ht="13.5" customHeight="1" outlineLevel="2">
      <c r="B19" s="50" t="s">
        <v>870</v>
      </c>
      <c r="C19" s="53" t="s">
        <v>217</v>
      </c>
      <c r="D19" s="549">
        <v>380</v>
      </c>
    </row>
    <row r="20" spans="2:4" ht="13.5" customHeight="1" outlineLevel="2">
      <c r="B20" s="919" t="s">
        <v>871</v>
      </c>
      <c r="C20" s="920"/>
      <c r="D20" s="921"/>
    </row>
    <row r="21" spans="2:4" ht="13.5" customHeight="1" outlineLevel="2">
      <c r="B21" s="50" t="s">
        <v>872</v>
      </c>
      <c r="C21" s="51" t="s">
        <v>217</v>
      </c>
      <c r="D21" s="52">
        <v>1070</v>
      </c>
    </row>
    <row r="22" spans="2:4" ht="13.5" customHeight="1" outlineLevel="2">
      <c r="B22" s="50" t="s">
        <v>873</v>
      </c>
      <c r="C22" s="51" t="s">
        <v>217</v>
      </c>
      <c r="D22" s="52">
        <v>2640</v>
      </c>
    </row>
    <row r="23" spans="2:4" ht="13.5" customHeight="1" outlineLevel="2">
      <c r="B23" s="919" t="s">
        <v>874</v>
      </c>
      <c r="C23" s="920"/>
      <c r="D23" s="921"/>
    </row>
    <row r="24" spans="2:4" ht="13.5" customHeight="1" outlineLevel="2">
      <c r="B24" s="50" t="s">
        <v>875</v>
      </c>
      <c r="C24" s="51" t="s">
        <v>217</v>
      </c>
      <c r="D24" s="549">
        <v>925</v>
      </c>
    </row>
    <row r="25" spans="2:4" ht="13.5" customHeight="1" outlineLevel="2">
      <c r="B25" s="50" t="s">
        <v>876</v>
      </c>
      <c r="C25" s="51" t="s">
        <v>217</v>
      </c>
      <c r="D25" s="549">
        <v>2215</v>
      </c>
    </row>
    <row r="26" spans="2:4" ht="13.5" customHeight="1" outlineLevel="2">
      <c r="B26" s="50" t="s">
        <v>877</v>
      </c>
      <c r="C26" s="51" t="s">
        <v>217</v>
      </c>
      <c r="D26" s="52">
        <v>10630</v>
      </c>
    </row>
    <row r="27" spans="2:4" ht="13.5" customHeight="1" outlineLevel="2">
      <c r="B27" s="919" t="s">
        <v>878</v>
      </c>
      <c r="C27" s="920"/>
      <c r="D27" s="921"/>
    </row>
    <row r="28" spans="2:4" ht="13.5" customHeight="1" outlineLevel="2">
      <c r="B28" s="54" t="s">
        <v>879</v>
      </c>
      <c r="C28" s="51" t="s">
        <v>217</v>
      </c>
      <c r="D28" s="52">
        <v>1090</v>
      </c>
    </row>
    <row r="29" spans="2:4" ht="13.5" customHeight="1" outlineLevel="2">
      <c r="B29" s="54" t="s">
        <v>880</v>
      </c>
      <c r="C29" s="51" t="s">
        <v>217</v>
      </c>
      <c r="D29" s="52">
        <v>2740</v>
      </c>
    </row>
    <row r="30" spans="2:4" ht="13.5" customHeight="1" outlineLevel="2">
      <c r="B30" s="919" t="s">
        <v>881</v>
      </c>
      <c r="C30" s="920"/>
      <c r="D30" s="921"/>
    </row>
    <row r="31" spans="2:4" ht="13.5" customHeight="1" outlineLevel="2">
      <c r="B31" s="50" t="s">
        <v>882</v>
      </c>
      <c r="C31" s="51" t="s">
        <v>217</v>
      </c>
      <c r="D31" s="549">
        <v>1148</v>
      </c>
    </row>
    <row r="32" spans="2:4" ht="13.5" customHeight="1" outlineLevel="2">
      <c r="B32" s="50" t="s">
        <v>883</v>
      </c>
      <c r="C32" s="51" t="s">
        <v>217</v>
      </c>
      <c r="D32" s="549">
        <v>2917</v>
      </c>
    </row>
    <row r="33" spans="2:4" ht="13.5" customHeight="1" outlineLevel="2">
      <c r="B33" s="919" t="s">
        <v>884</v>
      </c>
      <c r="C33" s="920"/>
      <c r="D33" s="921"/>
    </row>
    <row r="34" spans="2:4" ht="13.5" customHeight="1" outlineLevel="2">
      <c r="B34" s="50" t="s">
        <v>885</v>
      </c>
      <c r="C34" s="51" t="s">
        <v>217</v>
      </c>
      <c r="D34" s="549">
        <v>590</v>
      </c>
    </row>
    <row r="35" spans="2:4" ht="13.5" customHeight="1" outlineLevel="2">
      <c r="B35" s="50" t="s">
        <v>886</v>
      </c>
      <c r="C35" s="51" t="s">
        <v>217</v>
      </c>
      <c r="D35" s="549">
        <v>1440</v>
      </c>
    </row>
    <row r="36" spans="2:4" ht="13.5" customHeight="1" outlineLevel="2">
      <c r="B36" s="50" t="s">
        <v>887</v>
      </c>
      <c r="C36" s="51" t="s">
        <v>217</v>
      </c>
      <c r="D36" s="549">
        <v>6050</v>
      </c>
    </row>
    <row r="37" spans="2:4" ht="13.5" customHeight="1" outlineLevel="2">
      <c r="B37" s="924" t="s">
        <v>888</v>
      </c>
      <c r="C37" s="925"/>
      <c r="D37" s="926"/>
    </row>
    <row r="38" spans="2:4" ht="13.5" customHeight="1" outlineLevel="2">
      <c r="B38" s="54" t="s">
        <v>889</v>
      </c>
      <c r="C38" s="51" t="s">
        <v>217</v>
      </c>
      <c r="D38" s="52">
        <v>430</v>
      </c>
    </row>
    <row r="39" spans="2:4" ht="13.5" customHeight="1" outlineLevel="2">
      <c r="B39" s="54" t="s">
        <v>890</v>
      </c>
      <c r="C39" s="51" t="s">
        <v>217</v>
      </c>
      <c r="D39" s="52">
        <v>760</v>
      </c>
    </row>
    <row r="40" spans="2:4" ht="13.5" customHeight="1" outlineLevel="2">
      <c r="B40" s="54" t="s">
        <v>891</v>
      </c>
      <c r="C40" s="51" t="s">
        <v>217</v>
      </c>
      <c r="D40" s="52">
        <v>3700</v>
      </c>
    </row>
    <row r="41" spans="2:4" ht="13.5" customHeight="1" outlineLevel="2">
      <c r="B41" s="54" t="s">
        <v>892</v>
      </c>
      <c r="C41" s="51" t="s">
        <v>217</v>
      </c>
      <c r="D41" s="52">
        <v>850</v>
      </c>
    </row>
    <row r="42" spans="2:4" ht="13.5" customHeight="1" outlineLevel="2">
      <c r="B42" s="924" t="s">
        <v>893</v>
      </c>
      <c r="C42" s="925"/>
      <c r="D42" s="926"/>
    </row>
    <row r="43" spans="2:4" ht="13.5" customHeight="1" outlineLevel="2">
      <c r="B43" s="54" t="s">
        <v>894</v>
      </c>
      <c r="C43" s="51" t="s">
        <v>217</v>
      </c>
      <c r="D43" s="549">
        <v>187</v>
      </c>
    </row>
    <row r="44" spans="2:4" ht="13.5" customHeight="1" outlineLevel="2">
      <c r="B44" s="54" t="s">
        <v>895</v>
      </c>
      <c r="C44" s="51" t="s">
        <v>217</v>
      </c>
      <c r="D44" s="549">
        <v>411</v>
      </c>
    </row>
    <row r="45" spans="2:4" ht="13.5" customHeight="1" outlineLevel="2">
      <c r="B45" s="54" t="s">
        <v>1164</v>
      </c>
      <c r="C45" s="51" t="s">
        <v>217</v>
      </c>
      <c r="D45" s="549">
        <v>528</v>
      </c>
    </row>
    <row r="46" spans="2:4" ht="13.5" customHeight="1" outlineLevel="2">
      <c r="B46" s="54" t="s">
        <v>896</v>
      </c>
      <c r="C46" s="51" t="s">
        <v>217</v>
      </c>
      <c r="D46" s="549">
        <v>1580</v>
      </c>
    </row>
    <row r="47" spans="2:4" ht="13.5" customHeight="1" outlineLevel="2">
      <c r="B47" s="919" t="s">
        <v>897</v>
      </c>
      <c r="C47" s="920"/>
      <c r="D47" s="921"/>
    </row>
    <row r="48" spans="2:4" ht="13.5" customHeight="1" outlineLevel="2">
      <c r="B48" s="50" t="s">
        <v>898</v>
      </c>
      <c r="C48" s="51" t="s">
        <v>217</v>
      </c>
      <c r="D48" s="550">
        <v>168</v>
      </c>
    </row>
    <row r="49" spans="2:4" ht="13.5" customHeight="1" outlineLevel="2">
      <c r="B49" s="54" t="s">
        <v>899</v>
      </c>
      <c r="C49" s="51" t="s">
        <v>605</v>
      </c>
      <c r="D49" s="550">
        <v>1524</v>
      </c>
    </row>
  </sheetData>
  <customSheetViews>
    <customSheetView guid="{27437FEA-07C5-45F9-A250-BF682439EB63}">
      <selection activeCell="E17" sqref="E17"/>
      <pageMargins left="0.25" right="0.25" top="0.75" bottom="0.75" header="0.3" footer="0.3"/>
      <pageSetup paperSize="9" orientation="portrait"/>
    </customSheetView>
    <customSheetView guid="{D9E22640-0C2E-4128-B440-6D62EAD29E00}">
      <selection activeCell="E17" sqref="E17"/>
      <pageMargins left="0.25" right="0.25" top="0.75" bottom="0.75" header="0.3" footer="0.3"/>
      <pageSetup paperSize="9" orientation="portrait"/>
    </customSheetView>
    <customSheetView guid="{05ADD661-264C-4A61-836E-B9C767B0E4F7}">
      <selection activeCell="E17" sqref="E17"/>
      <pageMargins left="0.25" right="0.25" top="0.75" bottom="0.75" header="0.3" footer="0.3"/>
      <pageSetup paperSize="9" orientation="portrait"/>
    </customSheetView>
  </customSheetViews>
  <mergeCells count="12">
    <mergeCell ref="B47:D47"/>
    <mergeCell ref="B13:B14"/>
    <mergeCell ref="B27:D27"/>
    <mergeCell ref="B30:D30"/>
    <mergeCell ref="B33:D33"/>
    <mergeCell ref="B37:D37"/>
    <mergeCell ref="B42:D42"/>
    <mergeCell ref="B12:D12"/>
    <mergeCell ref="C13:D13"/>
    <mergeCell ref="B15:D15"/>
    <mergeCell ref="B20:D20"/>
    <mergeCell ref="B23:D23"/>
  </mergeCells>
  <hyperlinks>
    <hyperlink ref="B10" r:id="rId1"/>
  </hyperlinks>
  <pageMargins left="0.25" right="0.25" top="0.75" bottom="0.75" header="0.3" footer="0.3"/>
  <pageSetup paperSize="9" orientation="portrait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workbookViewId="0">
      <selection activeCell="DL26" sqref="DL26"/>
    </sheetView>
  </sheetViews>
  <sheetFormatPr defaultRowHeight="12.75"/>
  <cols>
    <col min="1" max="2" width="1.42578125" customWidth="1"/>
    <col min="3" max="49" width="1.28515625" customWidth="1"/>
    <col min="50" max="53" width="1.140625" customWidth="1"/>
    <col min="54" max="63" width="1.28515625" customWidth="1"/>
    <col min="64" max="115" width="1.140625" customWidth="1"/>
  </cols>
  <sheetData>
    <row r="1" spans="1:115" s="9" customFormat="1" ht="12.75" customHeight="1">
      <c r="A1" s="9" t="s">
        <v>450</v>
      </c>
    </row>
    <row r="2" spans="1:115" s="26" customFormat="1" ht="9.75" customHeight="1">
      <c r="A2" s="26" t="s">
        <v>900</v>
      </c>
    </row>
    <row r="3" spans="1:115" s="26" customFormat="1" ht="9.75" customHeight="1">
      <c r="A3" s="26" t="s">
        <v>901</v>
      </c>
    </row>
    <row r="4" spans="1:115" s="26" customFormat="1" ht="9.75" customHeight="1">
      <c r="A4" s="26" t="s">
        <v>314</v>
      </c>
    </row>
    <row r="5" spans="1:115" s="6" customFormat="1" ht="2.1" customHeight="1"/>
    <row r="6" spans="1:115" s="6" customFormat="1" ht="16.5" customHeight="1">
      <c r="A6" s="927" t="s">
        <v>902</v>
      </c>
      <c r="B6" s="927"/>
      <c r="C6" s="927"/>
      <c r="D6" s="927"/>
      <c r="E6" s="927"/>
      <c r="F6" s="927"/>
      <c r="G6" s="927"/>
      <c r="H6" s="927"/>
      <c r="I6" s="927"/>
      <c r="J6" s="927"/>
      <c r="K6" s="927"/>
      <c r="L6" s="927"/>
      <c r="M6" s="927"/>
      <c r="N6" s="927"/>
      <c r="O6" s="927"/>
      <c r="P6" s="927"/>
      <c r="Q6" s="927"/>
      <c r="R6" s="927"/>
      <c r="S6" s="927"/>
      <c r="T6" s="927"/>
      <c r="U6" s="927"/>
      <c r="V6" s="927"/>
      <c r="W6" s="927"/>
      <c r="X6" s="927"/>
      <c r="Y6" s="927"/>
      <c r="Z6" s="927"/>
      <c r="AA6" s="927"/>
      <c r="AB6" s="927"/>
      <c r="AC6" s="927"/>
      <c r="AD6" s="927"/>
      <c r="AE6" s="927"/>
      <c r="AF6" s="927"/>
      <c r="AG6" s="927"/>
      <c r="AH6" s="927"/>
      <c r="AI6" s="927"/>
      <c r="AJ6" s="927"/>
      <c r="AK6" s="927"/>
      <c r="AL6" s="927"/>
      <c r="AM6" s="927"/>
      <c r="AN6" s="927"/>
      <c r="AO6" s="927"/>
      <c r="AP6" s="927"/>
      <c r="AQ6" s="927"/>
      <c r="AR6" s="927"/>
      <c r="AS6" s="927"/>
      <c r="AT6" s="927"/>
      <c r="AU6" s="927"/>
      <c r="AV6" s="927"/>
      <c r="AW6" s="927"/>
      <c r="AX6" s="927"/>
      <c r="AY6" s="927"/>
      <c r="AZ6" s="927"/>
      <c r="BA6" s="927"/>
      <c r="BB6" s="927"/>
      <c r="BC6" s="927"/>
      <c r="BD6" s="927"/>
      <c r="BE6" s="927"/>
      <c r="BF6" s="927"/>
      <c r="BG6" s="927"/>
      <c r="BH6" s="927"/>
      <c r="BI6" s="927"/>
      <c r="BJ6" s="927"/>
      <c r="BK6" s="927"/>
      <c r="BL6" s="927"/>
      <c r="BM6" s="927"/>
      <c r="BN6" s="927"/>
      <c r="BO6" s="927"/>
      <c r="BP6" s="927"/>
      <c r="BQ6" s="927"/>
      <c r="BR6" s="927"/>
      <c r="BS6" s="927"/>
      <c r="BT6" s="927"/>
      <c r="BU6" s="927"/>
      <c r="BV6" s="927"/>
      <c r="BW6" s="927"/>
      <c r="BX6" s="927"/>
      <c r="BY6" s="927"/>
      <c r="BZ6" s="927"/>
      <c r="CA6" s="927"/>
      <c r="CB6" s="927"/>
      <c r="CC6" s="927"/>
      <c r="CD6" s="927"/>
      <c r="CE6" s="927"/>
      <c r="CF6" s="927"/>
      <c r="CG6" s="927"/>
      <c r="CH6" s="927"/>
      <c r="CI6" s="927"/>
      <c r="CJ6" s="927"/>
      <c r="CK6" s="927"/>
      <c r="CL6" s="927"/>
      <c r="CM6" s="927"/>
      <c r="CN6" s="927"/>
      <c r="CO6" s="927"/>
      <c r="CP6" s="927"/>
      <c r="CQ6" s="927"/>
      <c r="CR6" s="927"/>
      <c r="CS6" s="927"/>
      <c r="CT6" s="927"/>
      <c r="CU6" s="927"/>
      <c r="CV6" s="927"/>
      <c r="CW6" s="927"/>
      <c r="CX6" s="927"/>
      <c r="CY6" s="927"/>
      <c r="CZ6" s="927"/>
      <c r="DA6" s="927"/>
      <c r="DB6" s="927"/>
      <c r="DC6" s="927"/>
      <c r="DD6" s="927"/>
      <c r="DE6" s="927"/>
      <c r="DF6" s="927"/>
      <c r="DG6" s="927"/>
      <c r="DH6" s="927"/>
      <c r="DI6" s="927"/>
      <c r="DJ6" s="927"/>
      <c r="DK6" s="927"/>
    </row>
    <row r="7" spans="1:115" s="6" customFormat="1" ht="10.7" customHeight="1">
      <c r="A7" s="928" t="s">
        <v>903</v>
      </c>
      <c r="B7" s="928"/>
      <c r="C7" s="928"/>
      <c r="D7" s="928"/>
      <c r="E7" s="928"/>
      <c r="F7" s="928"/>
      <c r="G7" s="928"/>
      <c r="H7" s="928"/>
      <c r="I7" s="928"/>
      <c r="J7" s="928"/>
      <c r="K7" s="928"/>
      <c r="L7" s="928"/>
      <c r="M7" s="928"/>
      <c r="N7" s="928"/>
      <c r="O7" s="928"/>
      <c r="P7" s="928"/>
      <c r="Q7" s="928"/>
      <c r="R7" s="928"/>
      <c r="S7" s="928"/>
      <c r="T7" s="928"/>
      <c r="U7" s="928"/>
      <c r="V7" s="928"/>
      <c r="W7" s="928"/>
      <c r="X7" s="928"/>
      <c r="Y7" s="928"/>
      <c r="Z7" s="928"/>
      <c r="AA7" s="928"/>
      <c r="AB7" s="928"/>
      <c r="AC7" s="928"/>
      <c r="AD7" s="928"/>
      <c r="AE7" s="928"/>
      <c r="AF7" s="928"/>
      <c r="AG7" s="928"/>
      <c r="AH7" s="928"/>
      <c r="AI7" s="928"/>
      <c r="AJ7" s="928"/>
      <c r="AK7" s="928"/>
      <c r="AL7" s="928"/>
      <c r="AM7" s="928"/>
      <c r="AN7" s="928"/>
      <c r="AO7" s="928"/>
      <c r="AP7" s="928"/>
      <c r="AQ7" s="928"/>
      <c r="AR7" s="928"/>
      <c r="AS7" s="928"/>
      <c r="AT7" s="928"/>
      <c r="AU7" s="928"/>
      <c r="AV7" s="928"/>
      <c r="AW7" s="928"/>
      <c r="AX7" s="928"/>
      <c r="AY7" s="928"/>
      <c r="AZ7" s="928"/>
      <c r="BA7" s="928"/>
      <c r="BB7" s="928"/>
      <c r="BC7" s="928"/>
      <c r="BD7" s="928"/>
      <c r="BE7" s="928"/>
      <c r="BF7" s="928"/>
      <c r="BG7" s="928"/>
      <c r="BH7" s="928"/>
      <c r="BI7" s="928"/>
      <c r="BJ7" s="928"/>
      <c r="BK7" s="928"/>
      <c r="BL7" s="929"/>
      <c r="BM7" s="929"/>
      <c r="BN7" s="929"/>
      <c r="BO7" s="929"/>
      <c r="BP7" s="929"/>
      <c r="BQ7" s="929"/>
      <c r="BR7" s="929"/>
      <c r="BS7" s="929"/>
      <c r="BT7" s="929"/>
      <c r="BU7" s="929"/>
      <c r="BV7" s="929"/>
      <c r="BW7" s="929"/>
      <c r="BX7" s="929"/>
      <c r="BY7" s="929"/>
      <c r="BZ7" s="929"/>
      <c r="CA7" s="929"/>
      <c r="CB7" s="929"/>
      <c r="CC7" s="929"/>
      <c r="CD7" s="929"/>
      <c r="CE7" s="929"/>
      <c r="CF7" s="929"/>
      <c r="CG7" s="929"/>
      <c r="CH7" s="929"/>
      <c r="CI7" s="929"/>
      <c r="CJ7" s="929"/>
      <c r="CK7" s="929"/>
      <c r="CL7" s="929"/>
      <c r="CM7" s="929"/>
      <c r="CN7" s="929"/>
      <c r="CO7" s="929"/>
      <c r="CP7" s="929"/>
      <c r="CQ7" s="929"/>
      <c r="CR7" s="929"/>
      <c r="CS7" s="929"/>
      <c r="CT7" s="929"/>
      <c r="CU7" s="929"/>
      <c r="CV7" s="929"/>
      <c r="CW7" s="929"/>
      <c r="CX7" s="929"/>
      <c r="CY7" s="929"/>
      <c r="CZ7" s="929"/>
      <c r="DA7" s="929"/>
      <c r="DB7" s="929"/>
      <c r="DC7" s="929"/>
      <c r="DD7" s="929"/>
      <c r="DE7" s="929"/>
      <c r="DF7" s="929"/>
      <c r="DG7" s="929"/>
      <c r="DH7" s="929"/>
      <c r="DI7" s="929"/>
      <c r="DJ7" s="929"/>
      <c r="DK7" s="929"/>
    </row>
    <row r="8" spans="1:115" s="6" customFormat="1" ht="39.6" customHeight="1">
      <c r="A8" s="930" t="s">
        <v>904</v>
      </c>
      <c r="B8" s="931"/>
      <c r="C8" s="930" t="s">
        <v>905</v>
      </c>
      <c r="D8" s="932"/>
      <c r="E8" s="932"/>
      <c r="F8" s="932"/>
      <c r="G8" s="932"/>
      <c r="H8" s="932"/>
      <c r="I8" s="932"/>
      <c r="J8" s="932"/>
      <c r="K8" s="932"/>
      <c r="L8" s="932"/>
      <c r="M8" s="932"/>
      <c r="N8" s="932"/>
      <c r="O8" s="932"/>
      <c r="P8" s="932"/>
      <c r="Q8" s="932"/>
      <c r="R8" s="932"/>
      <c r="S8" s="932"/>
      <c r="T8" s="932"/>
      <c r="U8" s="932"/>
      <c r="V8" s="932"/>
      <c r="W8" s="932"/>
      <c r="X8" s="932"/>
      <c r="Y8" s="932"/>
      <c r="Z8" s="932"/>
      <c r="AA8" s="932"/>
      <c r="AB8" s="932"/>
      <c r="AC8" s="932"/>
      <c r="AD8" s="932"/>
      <c r="AE8" s="932"/>
      <c r="AF8" s="932"/>
      <c r="AG8" s="932"/>
      <c r="AH8" s="932"/>
      <c r="AI8" s="932"/>
      <c r="AJ8" s="932"/>
      <c r="AK8" s="932"/>
      <c r="AL8" s="932"/>
      <c r="AM8" s="932"/>
      <c r="AN8" s="932"/>
      <c r="AO8" s="932"/>
      <c r="AP8" s="932"/>
      <c r="AQ8" s="932"/>
      <c r="AR8" s="932"/>
      <c r="AS8" s="932"/>
      <c r="AT8" s="932"/>
      <c r="AU8" s="932"/>
      <c r="AV8" s="932"/>
      <c r="AW8" s="931"/>
      <c r="AX8" s="933" t="s">
        <v>906</v>
      </c>
      <c r="AY8" s="934"/>
      <c r="AZ8" s="934"/>
      <c r="BA8" s="935"/>
      <c r="BB8" s="930" t="s">
        <v>907</v>
      </c>
      <c r="BC8" s="932"/>
      <c r="BD8" s="932"/>
      <c r="BE8" s="932"/>
      <c r="BF8" s="932"/>
      <c r="BG8" s="932"/>
      <c r="BH8" s="932"/>
      <c r="BI8" s="932"/>
      <c r="BJ8" s="932"/>
      <c r="BK8" s="932"/>
      <c r="BL8" s="936" t="s">
        <v>908</v>
      </c>
      <c r="BM8" s="937"/>
      <c r="BN8" s="937"/>
      <c r="BO8" s="937"/>
      <c r="BP8" s="937"/>
      <c r="BQ8" s="937"/>
      <c r="BR8" s="937"/>
      <c r="BS8" s="937"/>
      <c r="BT8" s="937"/>
      <c r="BU8" s="937"/>
      <c r="BV8" s="937"/>
      <c r="BW8" s="937"/>
      <c r="BX8" s="937"/>
      <c r="BY8" s="937"/>
      <c r="BZ8" s="937"/>
      <c r="CA8" s="937"/>
      <c r="CB8" s="937"/>
      <c r="CC8" s="937"/>
      <c r="CD8" s="937"/>
      <c r="CE8" s="937"/>
      <c r="CF8" s="937"/>
      <c r="CG8" s="937"/>
      <c r="CH8" s="937"/>
      <c r="CI8" s="937"/>
      <c r="CJ8" s="937"/>
      <c r="CK8" s="937"/>
      <c r="CL8" s="937"/>
      <c r="CM8" s="938"/>
      <c r="CN8" s="939" t="s">
        <v>909</v>
      </c>
      <c r="CO8" s="940"/>
      <c r="CP8" s="940"/>
      <c r="CQ8" s="940"/>
      <c r="CR8" s="940"/>
      <c r="CS8" s="940"/>
      <c r="CT8" s="940"/>
      <c r="CU8" s="940"/>
      <c r="CV8" s="940"/>
      <c r="CW8" s="940"/>
      <c r="CX8" s="940"/>
      <c r="CY8" s="940"/>
      <c r="CZ8" s="940"/>
      <c r="DA8" s="940"/>
      <c r="DB8" s="940"/>
      <c r="DC8" s="940"/>
      <c r="DD8" s="940"/>
      <c r="DE8" s="940"/>
      <c r="DF8" s="940"/>
      <c r="DG8" s="940"/>
      <c r="DH8" s="940"/>
      <c r="DI8" s="940"/>
      <c r="DJ8" s="940"/>
      <c r="DK8" s="941"/>
    </row>
    <row r="9" spans="1:115" s="6" customFormat="1" ht="42.75" customHeight="1">
      <c r="A9" s="945">
        <v>1</v>
      </c>
      <c r="B9" s="946"/>
      <c r="C9" s="947" t="s">
        <v>910</v>
      </c>
      <c r="D9" s="948"/>
      <c r="E9" s="948"/>
      <c r="F9" s="948"/>
      <c r="G9" s="948"/>
      <c r="H9" s="948"/>
      <c r="I9" s="948"/>
      <c r="J9" s="948"/>
      <c r="K9" s="948"/>
      <c r="L9" s="948"/>
      <c r="M9" s="948"/>
      <c r="N9" s="948"/>
      <c r="O9" s="948"/>
      <c r="P9" s="948"/>
      <c r="Q9" s="948"/>
      <c r="R9" s="948"/>
      <c r="S9" s="948"/>
      <c r="T9" s="948"/>
      <c r="U9" s="948"/>
      <c r="V9" s="948"/>
      <c r="W9" s="948"/>
      <c r="X9" s="948"/>
      <c r="Y9" s="948"/>
      <c r="Z9" s="948"/>
      <c r="AA9" s="948"/>
      <c r="AB9" s="948"/>
      <c r="AC9" s="948"/>
      <c r="AD9" s="948"/>
      <c r="AE9" s="948"/>
      <c r="AF9" s="948"/>
      <c r="AG9" s="948"/>
      <c r="AH9" s="948"/>
      <c r="AI9" s="948"/>
      <c r="AJ9" s="948"/>
      <c r="AK9" s="948"/>
      <c r="AL9" s="948"/>
      <c r="AM9" s="948"/>
      <c r="AN9" s="948"/>
      <c r="AO9" s="948"/>
      <c r="AP9" s="948"/>
      <c r="AQ9" s="948"/>
      <c r="AR9" s="948"/>
      <c r="AS9" s="948"/>
      <c r="AT9" s="948"/>
      <c r="AU9" s="948"/>
      <c r="AV9" s="948"/>
      <c r="AW9" s="949"/>
      <c r="AX9" s="950" t="s">
        <v>911</v>
      </c>
      <c r="AY9" s="951"/>
      <c r="AZ9" s="951"/>
      <c r="BA9" s="952"/>
      <c r="BB9" s="959" t="s">
        <v>912</v>
      </c>
      <c r="BC9" s="960"/>
      <c r="BD9" s="960"/>
      <c r="BE9" s="960"/>
      <c r="BF9" s="960"/>
      <c r="BG9" s="960"/>
      <c r="BH9" s="960"/>
      <c r="BI9" s="960"/>
      <c r="BJ9" s="960"/>
      <c r="BK9" s="960"/>
      <c r="BL9" s="961" t="s">
        <v>913</v>
      </c>
      <c r="BM9" s="955"/>
      <c r="BN9" s="955"/>
      <c r="BO9" s="955"/>
      <c r="BP9" s="955"/>
      <c r="BQ9" s="955"/>
      <c r="BR9" s="955"/>
      <c r="BS9" s="955"/>
      <c r="BT9" s="955"/>
      <c r="BU9" s="955"/>
      <c r="BV9" s="955"/>
      <c r="BW9" s="955"/>
      <c r="BX9" s="955"/>
      <c r="BY9" s="955"/>
      <c r="BZ9" s="955"/>
      <c r="CA9" s="955"/>
      <c r="CB9" s="955"/>
      <c r="CC9" s="955"/>
      <c r="CD9" s="955"/>
      <c r="CE9" s="955"/>
      <c r="CF9" s="955"/>
      <c r="CG9" s="955"/>
      <c r="CH9" s="955"/>
      <c r="CI9" s="955"/>
      <c r="CJ9" s="955"/>
      <c r="CK9" s="955"/>
      <c r="CL9" s="955"/>
      <c r="CM9" s="956"/>
      <c r="CN9" s="942" t="s">
        <v>914</v>
      </c>
      <c r="CO9" s="943"/>
      <c r="CP9" s="943"/>
      <c r="CQ9" s="943"/>
      <c r="CR9" s="943"/>
      <c r="CS9" s="943"/>
      <c r="CT9" s="943"/>
      <c r="CU9" s="943"/>
      <c r="CV9" s="943"/>
      <c r="CW9" s="943"/>
      <c r="CX9" s="943"/>
      <c r="CY9" s="943"/>
      <c r="CZ9" s="943"/>
      <c r="DA9" s="943"/>
      <c r="DB9" s="943"/>
      <c r="DC9" s="943"/>
      <c r="DD9" s="943"/>
      <c r="DE9" s="943"/>
      <c r="DF9" s="943"/>
      <c r="DG9" s="943"/>
      <c r="DH9" s="943"/>
      <c r="DI9" s="943"/>
      <c r="DJ9" s="943"/>
      <c r="DK9" s="944"/>
    </row>
    <row r="10" spans="1:115" s="6" customFormat="1" ht="83.85" customHeight="1">
      <c r="A10" s="945">
        <v>2</v>
      </c>
      <c r="B10" s="946"/>
      <c r="C10" s="947" t="s">
        <v>915</v>
      </c>
      <c r="D10" s="948"/>
      <c r="E10" s="948"/>
      <c r="F10" s="948"/>
      <c r="G10" s="948"/>
      <c r="H10" s="948"/>
      <c r="I10" s="948"/>
      <c r="J10" s="948"/>
      <c r="K10" s="948"/>
      <c r="L10" s="948"/>
      <c r="M10" s="948"/>
      <c r="N10" s="948"/>
      <c r="O10" s="948"/>
      <c r="P10" s="948"/>
      <c r="Q10" s="948"/>
      <c r="R10" s="948"/>
      <c r="S10" s="948"/>
      <c r="T10" s="948"/>
      <c r="U10" s="948"/>
      <c r="V10" s="948"/>
      <c r="W10" s="948"/>
      <c r="X10" s="948"/>
      <c r="Y10" s="948"/>
      <c r="Z10" s="948"/>
      <c r="AA10" s="948"/>
      <c r="AB10" s="948"/>
      <c r="AC10" s="948"/>
      <c r="AD10" s="948"/>
      <c r="AE10" s="948"/>
      <c r="AF10" s="948"/>
      <c r="AG10" s="948"/>
      <c r="AH10" s="948"/>
      <c r="AI10" s="948"/>
      <c r="AJ10" s="948"/>
      <c r="AK10" s="948"/>
      <c r="AL10" s="948"/>
      <c r="AM10" s="948"/>
      <c r="AN10" s="948"/>
      <c r="AO10" s="948"/>
      <c r="AP10" s="948"/>
      <c r="AQ10" s="948"/>
      <c r="AR10" s="948"/>
      <c r="AS10" s="948"/>
      <c r="AT10" s="948"/>
      <c r="AU10" s="948"/>
      <c r="AV10" s="948"/>
      <c r="AW10" s="949"/>
      <c r="AX10" s="950" t="s">
        <v>911</v>
      </c>
      <c r="AY10" s="951"/>
      <c r="AZ10" s="951"/>
      <c r="BA10" s="952"/>
      <c r="BB10" s="945">
        <v>990</v>
      </c>
      <c r="BC10" s="953"/>
      <c r="BD10" s="953"/>
      <c r="BE10" s="953"/>
      <c r="BF10" s="953"/>
      <c r="BG10" s="953"/>
      <c r="BH10" s="953"/>
      <c r="BI10" s="953"/>
      <c r="BJ10" s="953"/>
      <c r="BK10" s="953"/>
      <c r="BL10" s="954" t="s">
        <v>916</v>
      </c>
      <c r="BM10" s="955"/>
      <c r="BN10" s="955"/>
      <c r="BO10" s="955"/>
      <c r="BP10" s="955"/>
      <c r="BQ10" s="955"/>
      <c r="BR10" s="955"/>
      <c r="BS10" s="955"/>
      <c r="BT10" s="955"/>
      <c r="BU10" s="955"/>
      <c r="BV10" s="955"/>
      <c r="BW10" s="955"/>
      <c r="BX10" s="955"/>
      <c r="BY10" s="955"/>
      <c r="BZ10" s="955"/>
      <c r="CA10" s="955"/>
      <c r="CB10" s="955"/>
      <c r="CC10" s="955"/>
      <c r="CD10" s="955"/>
      <c r="CE10" s="955"/>
      <c r="CF10" s="955"/>
      <c r="CG10" s="955"/>
      <c r="CH10" s="955"/>
      <c r="CI10" s="955"/>
      <c r="CJ10" s="955"/>
      <c r="CK10" s="955"/>
      <c r="CL10" s="955"/>
      <c r="CM10" s="956"/>
      <c r="CN10" s="957" t="s">
        <v>917</v>
      </c>
      <c r="CO10" s="955"/>
      <c r="CP10" s="955"/>
      <c r="CQ10" s="955"/>
      <c r="CR10" s="955"/>
      <c r="CS10" s="955"/>
      <c r="CT10" s="955"/>
      <c r="CU10" s="955"/>
      <c r="CV10" s="955"/>
      <c r="CW10" s="955"/>
      <c r="CX10" s="955"/>
      <c r="CY10" s="955"/>
      <c r="CZ10" s="955"/>
      <c r="DA10" s="955"/>
      <c r="DB10" s="955"/>
      <c r="DC10" s="955"/>
      <c r="DD10" s="955"/>
      <c r="DE10" s="955"/>
      <c r="DF10" s="955"/>
      <c r="DG10" s="955"/>
      <c r="DH10" s="955"/>
      <c r="DI10" s="955"/>
      <c r="DJ10" s="955"/>
      <c r="DK10" s="958"/>
    </row>
    <row r="11" spans="1:115" s="6" customFormat="1" ht="24.75" customHeight="1">
      <c r="A11" s="945">
        <v>3</v>
      </c>
      <c r="B11" s="946"/>
      <c r="C11" s="947" t="s">
        <v>918</v>
      </c>
      <c r="D11" s="948"/>
      <c r="E11" s="948"/>
      <c r="F11" s="948"/>
      <c r="G11" s="948"/>
      <c r="H11" s="948"/>
      <c r="I11" s="948"/>
      <c r="J11" s="948"/>
      <c r="K11" s="948"/>
      <c r="L11" s="948"/>
      <c r="M11" s="948"/>
      <c r="N11" s="948"/>
      <c r="O11" s="948"/>
      <c r="P11" s="948"/>
      <c r="Q11" s="948"/>
      <c r="R11" s="948"/>
      <c r="S11" s="948"/>
      <c r="T11" s="948"/>
      <c r="U11" s="948"/>
      <c r="V11" s="948"/>
      <c r="W11" s="948"/>
      <c r="X11" s="948"/>
      <c r="Y11" s="948"/>
      <c r="Z11" s="948"/>
      <c r="AA11" s="948"/>
      <c r="AB11" s="948"/>
      <c r="AC11" s="948"/>
      <c r="AD11" s="948"/>
      <c r="AE11" s="948"/>
      <c r="AF11" s="948"/>
      <c r="AG11" s="948"/>
      <c r="AH11" s="948"/>
      <c r="AI11" s="948"/>
      <c r="AJ11" s="948"/>
      <c r="AK11" s="948"/>
      <c r="AL11" s="948"/>
      <c r="AM11" s="948"/>
      <c r="AN11" s="948"/>
      <c r="AO11" s="948"/>
      <c r="AP11" s="948"/>
      <c r="AQ11" s="948"/>
      <c r="AR11" s="948"/>
      <c r="AS11" s="948"/>
      <c r="AT11" s="948"/>
      <c r="AU11" s="948"/>
      <c r="AV11" s="948"/>
      <c r="AW11" s="949"/>
      <c r="AX11" s="950" t="s">
        <v>911</v>
      </c>
      <c r="AY11" s="951"/>
      <c r="AZ11" s="951"/>
      <c r="BA11" s="952"/>
      <c r="BB11" s="959" t="s">
        <v>919</v>
      </c>
      <c r="BC11" s="960"/>
      <c r="BD11" s="960"/>
      <c r="BE11" s="960"/>
      <c r="BF11" s="960"/>
      <c r="BG11" s="960"/>
      <c r="BH11" s="960"/>
      <c r="BI11" s="960"/>
      <c r="BJ11" s="960"/>
      <c r="BK11" s="960"/>
      <c r="BL11" s="962" t="s">
        <v>920</v>
      </c>
      <c r="BM11" s="963"/>
      <c r="BN11" s="963"/>
      <c r="BO11" s="963"/>
      <c r="BP11" s="963"/>
      <c r="BQ11" s="963"/>
      <c r="BR11" s="963"/>
      <c r="BS11" s="963"/>
      <c r="BT11" s="963"/>
      <c r="BU11" s="963"/>
      <c r="BV11" s="963"/>
      <c r="BW11" s="963"/>
      <c r="BX11" s="963"/>
      <c r="BY11" s="963"/>
      <c r="BZ11" s="963"/>
      <c r="CA11" s="963"/>
      <c r="CB11" s="963"/>
      <c r="CC11" s="963"/>
      <c r="CD11" s="963"/>
      <c r="CE11" s="963"/>
      <c r="CF11" s="963"/>
      <c r="CG11" s="963"/>
      <c r="CH11" s="963"/>
      <c r="CI11" s="963"/>
      <c r="CJ11" s="963"/>
      <c r="CK11" s="963"/>
      <c r="CL11" s="963"/>
      <c r="CM11" s="963"/>
      <c r="CN11" s="963"/>
      <c r="CO11" s="963"/>
      <c r="CP11" s="963"/>
      <c r="CQ11" s="963"/>
      <c r="CR11" s="963"/>
      <c r="CS11" s="963"/>
      <c r="CT11" s="963"/>
      <c r="CU11" s="963"/>
      <c r="CV11" s="963"/>
      <c r="CW11" s="963"/>
      <c r="CX11" s="963"/>
      <c r="CY11" s="963"/>
      <c r="CZ11" s="963"/>
      <c r="DA11" s="963"/>
      <c r="DB11" s="963"/>
      <c r="DC11" s="963"/>
      <c r="DD11" s="963"/>
      <c r="DE11" s="963"/>
      <c r="DF11" s="963"/>
      <c r="DG11" s="963"/>
      <c r="DH11" s="963"/>
      <c r="DI11" s="963"/>
      <c r="DJ11" s="963"/>
      <c r="DK11" s="964"/>
    </row>
    <row r="12" spans="1:115" s="6" customFormat="1" ht="31.5" customHeight="1">
      <c r="A12" s="945">
        <v>4</v>
      </c>
      <c r="B12" s="946"/>
      <c r="C12" s="947" t="s">
        <v>921</v>
      </c>
      <c r="D12" s="948"/>
      <c r="E12" s="948"/>
      <c r="F12" s="948"/>
      <c r="G12" s="948"/>
      <c r="H12" s="948"/>
      <c r="I12" s="948"/>
      <c r="J12" s="948"/>
      <c r="K12" s="948"/>
      <c r="L12" s="948"/>
      <c r="M12" s="948"/>
      <c r="N12" s="948"/>
      <c r="O12" s="948"/>
      <c r="P12" s="948"/>
      <c r="Q12" s="948"/>
      <c r="R12" s="948"/>
      <c r="S12" s="948"/>
      <c r="T12" s="948"/>
      <c r="U12" s="948"/>
      <c r="V12" s="948"/>
      <c r="W12" s="948"/>
      <c r="X12" s="948"/>
      <c r="Y12" s="948"/>
      <c r="Z12" s="948"/>
      <c r="AA12" s="948"/>
      <c r="AB12" s="948"/>
      <c r="AC12" s="948"/>
      <c r="AD12" s="948"/>
      <c r="AE12" s="948"/>
      <c r="AF12" s="948"/>
      <c r="AG12" s="948"/>
      <c r="AH12" s="948"/>
      <c r="AI12" s="948"/>
      <c r="AJ12" s="948"/>
      <c r="AK12" s="948"/>
      <c r="AL12" s="948"/>
      <c r="AM12" s="948"/>
      <c r="AN12" s="948"/>
      <c r="AO12" s="948"/>
      <c r="AP12" s="948"/>
      <c r="AQ12" s="948"/>
      <c r="AR12" s="948"/>
      <c r="AS12" s="948"/>
      <c r="AT12" s="948"/>
      <c r="AU12" s="948"/>
      <c r="AV12" s="948"/>
      <c r="AW12" s="949"/>
      <c r="AX12" s="950" t="s">
        <v>911</v>
      </c>
      <c r="AY12" s="951"/>
      <c r="AZ12" s="951"/>
      <c r="BA12" s="952"/>
      <c r="BB12" s="959" t="s">
        <v>922</v>
      </c>
      <c r="BC12" s="960"/>
      <c r="BD12" s="960"/>
      <c r="BE12" s="960"/>
      <c r="BF12" s="960"/>
      <c r="BG12" s="960"/>
      <c r="BH12" s="960"/>
      <c r="BI12" s="960"/>
      <c r="BJ12" s="960"/>
      <c r="BK12" s="960"/>
      <c r="BL12" s="961" t="s">
        <v>923</v>
      </c>
      <c r="BM12" s="943"/>
      <c r="BN12" s="943"/>
      <c r="BO12" s="943"/>
      <c r="BP12" s="943"/>
      <c r="BQ12" s="943"/>
      <c r="BR12" s="943"/>
      <c r="BS12" s="943"/>
      <c r="BT12" s="943"/>
      <c r="BU12" s="943"/>
      <c r="BV12" s="943"/>
      <c r="BW12" s="943"/>
      <c r="BX12" s="943"/>
      <c r="BY12" s="943"/>
      <c r="BZ12" s="943"/>
      <c r="CA12" s="943"/>
      <c r="CB12" s="943"/>
      <c r="CC12" s="943"/>
      <c r="CD12" s="943"/>
      <c r="CE12" s="943"/>
      <c r="CF12" s="943"/>
      <c r="CG12" s="943"/>
      <c r="CH12" s="943"/>
      <c r="CI12" s="943"/>
      <c r="CJ12" s="943"/>
      <c r="CK12" s="943"/>
      <c r="CL12" s="943"/>
      <c r="CM12" s="943"/>
      <c r="CN12" s="943"/>
      <c r="CO12" s="943"/>
      <c r="CP12" s="943"/>
      <c r="CQ12" s="943"/>
      <c r="CR12" s="943"/>
      <c r="CS12" s="943"/>
      <c r="CT12" s="943"/>
      <c r="CU12" s="943"/>
      <c r="CV12" s="943"/>
      <c r="CW12" s="943"/>
      <c r="CX12" s="943"/>
      <c r="CY12" s="943"/>
      <c r="CZ12" s="943"/>
      <c r="DA12" s="943"/>
      <c r="DB12" s="943"/>
      <c r="DC12" s="943"/>
      <c r="DD12" s="943"/>
      <c r="DE12" s="943"/>
      <c r="DF12" s="943"/>
      <c r="DG12" s="943"/>
      <c r="DH12" s="943"/>
      <c r="DI12" s="943"/>
      <c r="DJ12" s="943"/>
      <c r="DK12" s="944"/>
    </row>
    <row r="13" spans="1:115" s="6" customFormat="1" ht="15.2" customHeight="1">
      <c r="A13" s="967">
        <v>5</v>
      </c>
      <c r="B13" s="968"/>
      <c r="C13" s="969" t="s">
        <v>924</v>
      </c>
      <c r="D13" s="970"/>
      <c r="E13" s="970"/>
      <c r="F13" s="970"/>
      <c r="G13" s="970"/>
      <c r="H13" s="970"/>
      <c r="I13" s="970"/>
      <c r="J13" s="970"/>
      <c r="K13" s="970"/>
      <c r="L13" s="970"/>
      <c r="M13" s="970"/>
      <c r="N13" s="970"/>
      <c r="O13" s="970"/>
      <c r="P13" s="970"/>
      <c r="Q13" s="970"/>
      <c r="R13" s="970"/>
      <c r="S13" s="970"/>
      <c r="T13" s="970"/>
      <c r="U13" s="970"/>
      <c r="V13" s="970"/>
      <c r="W13" s="970"/>
      <c r="X13" s="970"/>
      <c r="Y13" s="970"/>
      <c r="Z13" s="970"/>
      <c r="AA13" s="970"/>
      <c r="AB13" s="970"/>
      <c r="AC13" s="970"/>
      <c r="AD13" s="970"/>
      <c r="AE13" s="970"/>
      <c r="AF13" s="970"/>
      <c r="AG13" s="970"/>
      <c r="AH13" s="970"/>
      <c r="AI13" s="970"/>
      <c r="AJ13" s="970"/>
      <c r="AK13" s="970"/>
      <c r="AL13" s="970"/>
      <c r="AM13" s="970"/>
      <c r="AN13" s="970"/>
      <c r="AO13" s="970"/>
      <c r="AP13" s="970"/>
      <c r="AQ13" s="970"/>
      <c r="AR13" s="970"/>
      <c r="AS13" s="970"/>
      <c r="AT13" s="970"/>
      <c r="AU13" s="970"/>
      <c r="AV13" s="970"/>
      <c r="AW13" s="971"/>
      <c r="AX13" s="972" t="s">
        <v>911</v>
      </c>
      <c r="AY13" s="973"/>
      <c r="AZ13" s="973"/>
      <c r="BA13" s="974"/>
      <c r="BB13" s="965" t="s">
        <v>925</v>
      </c>
      <c r="BC13" s="966"/>
      <c r="BD13" s="966"/>
      <c r="BE13" s="966"/>
      <c r="BF13" s="966"/>
      <c r="BG13" s="966"/>
      <c r="BH13" s="966"/>
      <c r="BI13" s="966"/>
      <c r="BJ13" s="966"/>
      <c r="BK13" s="966"/>
      <c r="BL13" s="990" t="s">
        <v>926</v>
      </c>
      <c r="BM13" s="991"/>
      <c r="BN13" s="991"/>
      <c r="BO13" s="991"/>
      <c r="BP13" s="991"/>
      <c r="BQ13" s="991"/>
      <c r="BR13" s="991"/>
      <c r="BS13" s="991"/>
      <c r="BT13" s="991"/>
      <c r="BU13" s="991"/>
      <c r="BV13" s="991"/>
      <c r="BW13" s="991"/>
      <c r="BX13" s="991"/>
      <c r="BY13" s="991"/>
      <c r="BZ13" s="991"/>
      <c r="CA13" s="991"/>
      <c r="CB13" s="991"/>
      <c r="CC13" s="991"/>
      <c r="CD13" s="991"/>
      <c r="CE13" s="991"/>
      <c r="CF13" s="991"/>
      <c r="CG13" s="991"/>
      <c r="CH13" s="991"/>
      <c r="CI13" s="991"/>
      <c r="CJ13" s="991"/>
      <c r="CK13" s="991"/>
      <c r="CL13" s="991"/>
      <c r="CM13" s="991"/>
      <c r="CN13" s="991"/>
      <c r="CO13" s="991"/>
      <c r="CP13" s="991"/>
      <c r="CQ13" s="991"/>
      <c r="CR13" s="991"/>
      <c r="CS13" s="991"/>
      <c r="CT13" s="991"/>
      <c r="CU13" s="991"/>
      <c r="CV13" s="991"/>
      <c r="CW13" s="991"/>
      <c r="CX13" s="991"/>
      <c r="CY13" s="991"/>
      <c r="CZ13" s="991"/>
      <c r="DA13" s="991"/>
      <c r="DB13" s="991"/>
      <c r="DC13" s="991"/>
      <c r="DD13" s="991"/>
      <c r="DE13" s="991"/>
      <c r="DF13" s="991"/>
      <c r="DG13" s="991"/>
      <c r="DH13" s="991"/>
      <c r="DI13" s="991"/>
      <c r="DJ13" s="991"/>
      <c r="DK13" s="992"/>
    </row>
    <row r="14" spans="1:115" s="6" customFormat="1" ht="15.2" customHeight="1">
      <c r="A14" s="967">
        <v>6</v>
      </c>
      <c r="B14" s="968"/>
      <c r="C14" s="969" t="s">
        <v>927</v>
      </c>
      <c r="D14" s="970"/>
      <c r="E14" s="970"/>
      <c r="F14" s="970"/>
      <c r="G14" s="970"/>
      <c r="H14" s="970"/>
      <c r="I14" s="970"/>
      <c r="J14" s="970"/>
      <c r="K14" s="970"/>
      <c r="L14" s="970"/>
      <c r="M14" s="970"/>
      <c r="N14" s="970"/>
      <c r="O14" s="970"/>
      <c r="P14" s="970"/>
      <c r="Q14" s="970"/>
      <c r="R14" s="970"/>
      <c r="S14" s="970"/>
      <c r="T14" s="970"/>
      <c r="U14" s="970"/>
      <c r="V14" s="970"/>
      <c r="W14" s="970"/>
      <c r="X14" s="970"/>
      <c r="Y14" s="970"/>
      <c r="Z14" s="970"/>
      <c r="AA14" s="970"/>
      <c r="AB14" s="970"/>
      <c r="AC14" s="970"/>
      <c r="AD14" s="970"/>
      <c r="AE14" s="970"/>
      <c r="AF14" s="970"/>
      <c r="AG14" s="970"/>
      <c r="AH14" s="970"/>
      <c r="AI14" s="970"/>
      <c r="AJ14" s="970"/>
      <c r="AK14" s="970"/>
      <c r="AL14" s="970"/>
      <c r="AM14" s="970"/>
      <c r="AN14" s="970"/>
      <c r="AO14" s="970"/>
      <c r="AP14" s="970"/>
      <c r="AQ14" s="970"/>
      <c r="AR14" s="970"/>
      <c r="AS14" s="970"/>
      <c r="AT14" s="970"/>
      <c r="AU14" s="970"/>
      <c r="AV14" s="970"/>
      <c r="AW14" s="971"/>
      <c r="AX14" s="972" t="s">
        <v>911</v>
      </c>
      <c r="AY14" s="973"/>
      <c r="AZ14" s="973"/>
      <c r="BA14" s="974"/>
      <c r="BB14" s="965" t="s">
        <v>928</v>
      </c>
      <c r="BC14" s="966"/>
      <c r="BD14" s="966"/>
      <c r="BE14" s="966"/>
      <c r="BF14" s="966"/>
      <c r="BG14" s="966"/>
      <c r="BH14" s="966"/>
      <c r="BI14" s="966"/>
      <c r="BJ14" s="966"/>
      <c r="BK14" s="966"/>
      <c r="BL14" s="993"/>
      <c r="BM14" s="994"/>
      <c r="BN14" s="994"/>
      <c r="BO14" s="994"/>
      <c r="BP14" s="994"/>
      <c r="BQ14" s="994"/>
      <c r="BR14" s="994"/>
      <c r="BS14" s="994"/>
      <c r="BT14" s="994"/>
      <c r="BU14" s="994"/>
      <c r="BV14" s="994"/>
      <c r="BW14" s="994"/>
      <c r="BX14" s="994"/>
      <c r="BY14" s="994"/>
      <c r="BZ14" s="994"/>
      <c r="CA14" s="994"/>
      <c r="CB14" s="994"/>
      <c r="CC14" s="994"/>
      <c r="CD14" s="994"/>
      <c r="CE14" s="994"/>
      <c r="CF14" s="994"/>
      <c r="CG14" s="994"/>
      <c r="CH14" s="994"/>
      <c r="CI14" s="994"/>
      <c r="CJ14" s="994"/>
      <c r="CK14" s="994"/>
      <c r="CL14" s="994"/>
      <c r="CM14" s="994"/>
      <c r="CN14" s="994"/>
      <c r="CO14" s="994"/>
      <c r="CP14" s="994"/>
      <c r="CQ14" s="994"/>
      <c r="CR14" s="994"/>
      <c r="CS14" s="994"/>
      <c r="CT14" s="994"/>
      <c r="CU14" s="994"/>
      <c r="CV14" s="994"/>
      <c r="CW14" s="994"/>
      <c r="CX14" s="994"/>
      <c r="CY14" s="994"/>
      <c r="CZ14" s="994"/>
      <c r="DA14" s="994"/>
      <c r="DB14" s="994"/>
      <c r="DC14" s="994"/>
      <c r="DD14" s="994"/>
      <c r="DE14" s="994"/>
      <c r="DF14" s="994"/>
      <c r="DG14" s="994"/>
      <c r="DH14" s="994"/>
      <c r="DI14" s="994"/>
      <c r="DJ14" s="994"/>
      <c r="DK14" s="995"/>
    </row>
    <row r="15" spans="1:115" s="6" customFormat="1" ht="15.2" customHeight="1">
      <c r="A15" s="967">
        <v>7</v>
      </c>
      <c r="B15" s="968"/>
      <c r="C15" s="969" t="s">
        <v>929</v>
      </c>
      <c r="D15" s="970"/>
      <c r="E15" s="970"/>
      <c r="F15" s="970"/>
      <c r="G15" s="970"/>
      <c r="H15" s="970"/>
      <c r="I15" s="970"/>
      <c r="J15" s="970"/>
      <c r="K15" s="970"/>
      <c r="L15" s="970"/>
      <c r="M15" s="970"/>
      <c r="N15" s="970"/>
      <c r="O15" s="970"/>
      <c r="P15" s="970"/>
      <c r="Q15" s="970"/>
      <c r="R15" s="970"/>
      <c r="S15" s="970"/>
      <c r="T15" s="970"/>
      <c r="U15" s="970"/>
      <c r="V15" s="970"/>
      <c r="W15" s="970"/>
      <c r="X15" s="970"/>
      <c r="Y15" s="970"/>
      <c r="Z15" s="970"/>
      <c r="AA15" s="970"/>
      <c r="AB15" s="970"/>
      <c r="AC15" s="970"/>
      <c r="AD15" s="970"/>
      <c r="AE15" s="970"/>
      <c r="AF15" s="970"/>
      <c r="AG15" s="970"/>
      <c r="AH15" s="970"/>
      <c r="AI15" s="970"/>
      <c r="AJ15" s="970"/>
      <c r="AK15" s="970"/>
      <c r="AL15" s="970"/>
      <c r="AM15" s="970"/>
      <c r="AN15" s="970"/>
      <c r="AO15" s="970"/>
      <c r="AP15" s="970"/>
      <c r="AQ15" s="970"/>
      <c r="AR15" s="970"/>
      <c r="AS15" s="970"/>
      <c r="AT15" s="970"/>
      <c r="AU15" s="970"/>
      <c r="AV15" s="970"/>
      <c r="AW15" s="971"/>
      <c r="AX15" s="972" t="s">
        <v>911</v>
      </c>
      <c r="AY15" s="973"/>
      <c r="AZ15" s="973"/>
      <c r="BA15" s="974"/>
      <c r="BB15" s="967">
        <v>190</v>
      </c>
      <c r="BC15" s="989"/>
      <c r="BD15" s="989"/>
      <c r="BE15" s="989"/>
      <c r="BF15" s="989"/>
      <c r="BG15" s="989"/>
      <c r="BH15" s="989"/>
      <c r="BI15" s="989"/>
      <c r="BJ15" s="989"/>
      <c r="BK15" s="989"/>
      <c r="BL15" s="993"/>
      <c r="BM15" s="994"/>
      <c r="BN15" s="994"/>
      <c r="BO15" s="994"/>
      <c r="BP15" s="994"/>
      <c r="BQ15" s="994"/>
      <c r="BR15" s="994"/>
      <c r="BS15" s="994"/>
      <c r="BT15" s="994"/>
      <c r="BU15" s="994"/>
      <c r="BV15" s="994"/>
      <c r="BW15" s="994"/>
      <c r="BX15" s="994"/>
      <c r="BY15" s="994"/>
      <c r="BZ15" s="994"/>
      <c r="CA15" s="994"/>
      <c r="CB15" s="994"/>
      <c r="CC15" s="994"/>
      <c r="CD15" s="994"/>
      <c r="CE15" s="994"/>
      <c r="CF15" s="994"/>
      <c r="CG15" s="994"/>
      <c r="CH15" s="994"/>
      <c r="CI15" s="994"/>
      <c r="CJ15" s="994"/>
      <c r="CK15" s="994"/>
      <c r="CL15" s="994"/>
      <c r="CM15" s="994"/>
      <c r="CN15" s="994"/>
      <c r="CO15" s="994"/>
      <c r="CP15" s="994"/>
      <c r="CQ15" s="994"/>
      <c r="CR15" s="994"/>
      <c r="CS15" s="994"/>
      <c r="CT15" s="994"/>
      <c r="CU15" s="994"/>
      <c r="CV15" s="994"/>
      <c r="CW15" s="994"/>
      <c r="CX15" s="994"/>
      <c r="CY15" s="994"/>
      <c r="CZ15" s="994"/>
      <c r="DA15" s="994"/>
      <c r="DB15" s="994"/>
      <c r="DC15" s="994"/>
      <c r="DD15" s="994"/>
      <c r="DE15" s="994"/>
      <c r="DF15" s="994"/>
      <c r="DG15" s="994"/>
      <c r="DH15" s="994"/>
      <c r="DI15" s="994"/>
      <c r="DJ15" s="994"/>
      <c r="DK15" s="995"/>
    </row>
    <row r="16" spans="1:115" s="6" customFormat="1" ht="15.2" customHeight="1">
      <c r="A16" s="967">
        <v>8</v>
      </c>
      <c r="B16" s="968"/>
      <c r="C16" s="969" t="s">
        <v>930</v>
      </c>
      <c r="D16" s="970"/>
      <c r="E16" s="970"/>
      <c r="F16" s="970"/>
      <c r="G16" s="970"/>
      <c r="H16" s="970"/>
      <c r="I16" s="970"/>
      <c r="J16" s="970"/>
      <c r="K16" s="970"/>
      <c r="L16" s="970"/>
      <c r="M16" s="970"/>
      <c r="N16" s="970"/>
      <c r="O16" s="970"/>
      <c r="P16" s="970"/>
      <c r="Q16" s="970"/>
      <c r="R16" s="970"/>
      <c r="S16" s="970"/>
      <c r="T16" s="970"/>
      <c r="U16" s="970"/>
      <c r="V16" s="970"/>
      <c r="W16" s="970"/>
      <c r="X16" s="970"/>
      <c r="Y16" s="970"/>
      <c r="Z16" s="970"/>
      <c r="AA16" s="970"/>
      <c r="AB16" s="970"/>
      <c r="AC16" s="970"/>
      <c r="AD16" s="970"/>
      <c r="AE16" s="970"/>
      <c r="AF16" s="970"/>
      <c r="AG16" s="970"/>
      <c r="AH16" s="970"/>
      <c r="AI16" s="970"/>
      <c r="AJ16" s="970"/>
      <c r="AK16" s="970"/>
      <c r="AL16" s="970"/>
      <c r="AM16" s="970"/>
      <c r="AN16" s="970"/>
      <c r="AO16" s="970"/>
      <c r="AP16" s="970"/>
      <c r="AQ16" s="970"/>
      <c r="AR16" s="970"/>
      <c r="AS16" s="970"/>
      <c r="AT16" s="970"/>
      <c r="AU16" s="970"/>
      <c r="AV16" s="970"/>
      <c r="AW16" s="971"/>
      <c r="AX16" s="972" t="s">
        <v>911</v>
      </c>
      <c r="AY16" s="973"/>
      <c r="AZ16" s="973"/>
      <c r="BA16" s="974"/>
      <c r="BB16" s="967">
        <v>220</v>
      </c>
      <c r="BC16" s="989"/>
      <c r="BD16" s="989"/>
      <c r="BE16" s="989"/>
      <c r="BF16" s="989"/>
      <c r="BG16" s="989"/>
      <c r="BH16" s="989"/>
      <c r="BI16" s="989"/>
      <c r="BJ16" s="989"/>
      <c r="BK16" s="989"/>
      <c r="BL16" s="993"/>
      <c r="BM16" s="994"/>
      <c r="BN16" s="994"/>
      <c r="BO16" s="994"/>
      <c r="BP16" s="994"/>
      <c r="BQ16" s="994"/>
      <c r="BR16" s="994"/>
      <c r="BS16" s="994"/>
      <c r="BT16" s="994"/>
      <c r="BU16" s="994"/>
      <c r="BV16" s="994"/>
      <c r="BW16" s="994"/>
      <c r="BX16" s="994"/>
      <c r="BY16" s="994"/>
      <c r="BZ16" s="994"/>
      <c r="CA16" s="994"/>
      <c r="CB16" s="994"/>
      <c r="CC16" s="994"/>
      <c r="CD16" s="994"/>
      <c r="CE16" s="994"/>
      <c r="CF16" s="994"/>
      <c r="CG16" s="994"/>
      <c r="CH16" s="994"/>
      <c r="CI16" s="994"/>
      <c r="CJ16" s="994"/>
      <c r="CK16" s="994"/>
      <c r="CL16" s="994"/>
      <c r="CM16" s="994"/>
      <c r="CN16" s="994"/>
      <c r="CO16" s="994"/>
      <c r="CP16" s="994"/>
      <c r="CQ16" s="994"/>
      <c r="CR16" s="994"/>
      <c r="CS16" s="994"/>
      <c r="CT16" s="994"/>
      <c r="CU16" s="994"/>
      <c r="CV16" s="994"/>
      <c r="CW16" s="994"/>
      <c r="CX16" s="994"/>
      <c r="CY16" s="994"/>
      <c r="CZ16" s="994"/>
      <c r="DA16" s="994"/>
      <c r="DB16" s="994"/>
      <c r="DC16" s="994"/>
      <c r="DD16" s="994"/>
      <c r="DE16" s="994"/>
      <c r="DF16" s="994"/>
      <c r="DG16" s="994"/>
      <c r="DH16" s="994"/>
      <c r="DI16" s="994"/>
      <c r="DJ16" s="994"/>
      <c r="DK16" s="995"/>
    </row>
    <row r="17" spans="1:115" s="6" customFormat="1" ht="15.2" customHeight="1">
      <c r="A17" s="967">
        <v>9</v>
      </c>
      <c r="B17" s="968"/>
      <c r="C17" s="996" t="s">
        <v>931</v>
      </c>
      <c r="D17" s="997"/>
      <c r="E17" s="997"/>
      <c r="F17" s="997"/>
      <c r="G17" s="997"/>
      <c r="H17" s="997"/>
      <c r="I17" s="997"/>
      <c r="J17" s="997"/>
      <c r="K17" s="997"/>
      <c r="L17" s="997"/>
      <c r="M17" s="997"/>
      <c r="N17" s="997"/>
      <c r="O17" s="997"/>
      <c r="P17" s="997"/>
      <c r="Q17" s="997"/>
      <c r="R17" s="997"/>
      <c r="S17" s="997"/>
      <c r="T17" s="997"/>
      <c r="U17" s="997"/>
      <c r="V17" s="997"/>
      <c r="W17" s="997"/>
      <c r="X17" s="997"/>
      <c r="Y17" s="997"/>
      <c r="Z17" s="997"/>
      <c r="AA17" s="997"/>
      <c r="AB17" s="997"/>
      <c r="AC17" s="997"/>
      <c r="AD17" s="997"/>
      <c r="AE17" s="997"/>
      <c r="AF17" s="997"/>
      <c r="AG17" s="997"/>
      <c r="AH17" s="997"/>
      <c r="AI17" s="997"/>
      <c r="AJ17" s="997"/>
      <c r="AK17" s="997"/>
      <c r="AL17" s="997"/>
      <c r="AM17" s="997"/>
      <c r="AN17" s="997"/>
      <c r="AO17" s="997"/>
      <c r="AP17" s="997"/>
      <c r="AQ17" s="997"/>
      <c r="AR17" s="997"/>
      <c r="AS17" s="997"/>
      <c r="AT17" s="997"/>
      <c r="AU17" s="997"/>
      <c r="AV17" s="997"/>
      <c r="AW17" s="998"/>
      <c r="AX17" s="999" t="s">
        <v>911</v>
      </c>
      <c r="AY17" s="1000"/>
      <c r="AZ17" s="1000"/>
      <c r="BA17" s="1001"/>
      <c r="BB17" s="1002" t="s">
        <v>932</v>
      </c>
      <c r="BC17" s="1003"/>
      <c r="BD17" s="1003"/>
      <c r="BE17" s="1003"/>
      <c r="BF17" s="1003"/>
      <c r="BG17" s="1003"/>
      <c r="BH17" s="1003"/>
      <c r="BI17" s="1003"/>
      <c r="BJ17" s="1003"/>
      <c r="BK17" s="1003"/>
      <c r="BL17" s="980" t="s">
        <v>933</v>
      </c>
      <c r="BM17" s="981"/>
      <c r="BN17" s="981"/>
      <c r="BO17" s="981"/>
      <c r="BP17" s="981"/>
      <c r="BQ17" s="981"/>
      <c r="BR17" s="981"/>
      <c r="BS17" s="981"/>
      <c r="BT17" s="981"/>
      <c r="BU17" s="981"/>
      <c r="BV17" s="981"/>
      <c r="BW17" s="981"/>
      <c r="BX17" s="981"/>
      <c r="BY17" s="981"/>
      <c r="BZ17" s="981"/>
      <c r="CA17" s="981"/>
      <c r="CB17" s="981"/>
      <c r="CC17" s="981"/>
      <c r="CD17" s="981"/>
      <c r="CE17" s="981"/>
      <c r="CF17" s="981"/>
      <c r="CG17" s="981"/>
      <c r="CH17" s="981"/>
      <c r="CI17" s="981"/>
      <c r="CJ17" s="981"/>
      <c r="CK17" s="981"/>
      <c r="CL17" s="981"/>
      <c r="CM17" s="981"/>
      <c r="CN17" s="981"/>
      <c r="CO17" s="981"/>
      <c r="CP17" s="981"/>
      <c r="CQ17" s="981"/>
      <c r="CR17" s="981"/>
      <c r="CS17" s="981"/>
      <c r="CT17" s="981"/>
      <c r="CU17" s="981"/>
      <c r="CV17" s="981"/>
      <c r="CW17" s="981"/>
      <c r="CX17" s="981"/>
      <c r="CY17" s="981"/>
      <c r="CZ17" s="981"/>
      <c r="DA17" s="981"/>
      <c r="DB17" s="981"/>
      <c r="DC17" s="981"/>
      <c r="DD17" s="981"/>
      <c r="DE17" s="981"/>
      <c r="DF17" s="981"/>
      <c r="DG17" s="981"/>
      <c r="DH17" s="981"/>
      <c r="DI17" s="981"/>
      <c r="DJ17" s="981"/>
      <c r="DK17" s="982"/>
    </row>
    <row r="18" spans="1:115" s="6" customFormat="1" ht="15.2" customHeight="1">
      <c r="A18" s="967">
        <v>10</v>
      </c>
      <c r="B18" s="989"/>
      <c r="C18" s="977" t="s">
        <v>934</v>
      </c>
      <c r="D18" s="977"/>
      <c r="E18" s="977"/>
      <c r="F18" s="977"/>
      <c r="G18" s="977"/>
      <c r="H18" s="977"/>
      <c r="I18" s="977"/>
      <c r="J18" s="977"/>
      <c r="K18" s="977"/>
      <c r="L18" s="977"/>
      <c r="M18" s="977"/>
      <c r="N18" s="977"/>
      <c r="O18" s="977"/>
      <c r="P18" s="977"/>
      <c r="Q18" s="977"/>
      <c r="R18" s="977"/>
      <c r="S18" s="977"/>
      <c r="T18" s="977"/>
      <c r="U18" s="977"/>
      <c r="V18" s="977"/>
      <c r="W18" s="977"/>
      <c r="X18" s="977"/>
      <c r="Y18" s="977"/>
      <c r="Z18" s="977"/>
      <c r="AA18" s="977"/>
      <c r="AB18" s="977"/>
      <c r="AC18" s="977"/>
      <c r="AD18" s="977"/>
      <c r="AE18" s="977"/>
      <c r="AF18" s="977"/>
      <c r="AG18" s="977"/>
      <c r="AH18" s="977"/>
      <c r="AI18" s="977"/>
      <c r="AJ18" s="977"/>
      <c r="AK18" s="977"/>
      <c r="AL18" s="977"/>
      <c r="AM18" s="977"/>
      <c r="AN18" s="977"/>
      <c r="AO18" s="977"/>
      <c r="AP18" s="977"/>
      <c r="AQ18" s="977"/>
      <c r="AR18" s="977"/>
      <c r="AS18" s="977"/>
      <c r="AT18" s="977"/>
      <c r="AU18" s="977"/>
      <c r="AV18" s="977"/>
      <c r="AW18" s="977"/>
      <c r="AX18" s="978" t="s">
        <v>911</v>
      </c>
      <c r="AY18" s="978"/>
      <c r="AZ18" s="978"/>
      <c r="BA18" s="978"/>
      <c r="BB18" s="979">
        <v>830</v>
      </c>
      <c r="BC18" s="979"/>
      <c r="BD18" s="979"/>
      <c r="BE18" s="979"/>
      <c r="BF18" s="979"/>
      <c r="BG18" s="979"/>
      <c r="BH18" s="979"/>
      <c r="BI18" s="979"/>
      <c r="BJ18" s="979"/>
      <c r="BK18" s="979"/>
      <c r="BL18" s="983"/>
      <c r="BM18" s="984"/>
      <c r="BN18" s="984"/>
      <c r="BO18" s="984"/>
      <c r="BP18" s="984"/>
      <c r="BQ18" s="984"/>
      <c r="BR18" s="984"/>
      <c r="BS18" s="984"/>
      <c r="BT18" s="984"/>
      <c r="BU18" s="984"/>
      <c r="BV18" s="984"/>
      <c r="BW18" s="984"/>
      <c r="BX18" s="984"/>
      <c r="BY18" s="984"/>
      <c r="BZ18" s="984"/>
      <c r="CA18" s="984"/>
      <c r="CB18" s="984"/>
      <c r="CC18" s="984"/>
      <c r="CD18" s="984"/>
      <c r="CE18" s="984"/>
      <c r="CF18" s="984"/>
      <c r="CG18" s="984"/>
      <c r="CH18" s="984"/>
      <c r="CI18" s="984"/>
      <c r="CJ18" s="984"/>
      <c r="CK18" s="984"/>
      <c r="CL18" s="984"/>
      <c r="CM18" s="984"/>
      <c r="CN18" s="984"/>
      <c r="CO18" s="984"/>
      <c r="CP18" s="984"/>
      <c r="CQ18" s="984"/>
      <c r="CR18" s="984"/>
      <c r="CS18" s="984"/>
      <c r="CT18" s="984"/>
      <c r="CU18" s="984"/>
      <c r="CV18" s="984"/>
      <c r="CW18" s="984"/>
      <c r="CX18" s="984"/>
      <c r="CY18" s="984"/>
      <c r="CZ18" s="984"/>
      <c r="DA18" s="984"/>
      <c r="DB18" s="984"/>
      <c r="DC18" s="984"/>
      <c r="DD18" s="984"/>
      <c r="DE18" s="984"/>
      <c r="DF18" s="984"/>
      <c r="DG18" s="984"/>
      <c r="DH18" s="984"/>
      <c r="DI18" s="984"/>
      <c r="DJ18" s="984"/>
      <c r="DK18" s="985"/>
    </row>
    <row r="19" spans="1:115" s="6" customFormat="1" ht="15.6" customHeight="1">
      <c r="A19" s="975">
        <v>11</v>
      </c>
      <c r="B19" s="976"/>
      <c r="C19" s="977" t="s">
        <v>935</v>
      </c>
      <c r="D19" s="977"/>
      <c r="E19" s="977"/>
      <c r="F19" s="977"/>
      <c r="G19" s="977"/>
      <c r="H19" s="977"/>
      <c r="I19" s="977"/>
      <c r="J19" s="977"/>
      <c r="K19" s="977"/>
      <c r="L19" s="977"/>
      <c r="M19" s="977"/>
      <c r="N19" s="977"/>
      <c r="O19" s="977"/>
      <c r="P19" s="977"/>
      <c r="Q19" s="977"/>
      <c r="R19" s="977"/>
      <c r="S19" s="977"/>
      <c r="T19" s="977"/>
      <c r="U19" s="977"/>
      <c r="V19" s="977"/>
      <c r="W19" s="977"/>
      <c r="X19" s="977"/>
      <c r="Y19" s="977"/>
      <c r="Z19" s="977"/>
      <c r="AA19" s="977"/>
      <c r="AB19" s="977"/>
      <c r="AC19" s="977"/>
      <c r="AD19" s="977"/>
      <c r="AE19" s="977"/>
      <c r="AF19" s="977"/>
      <c r="AG19" s="977"/>
      <c r="AH19" s="977"/>
      <c r="AI19" s="977"/>
      <c r="AJ19" s="977"/>
      <c r="AK19" s="977"/>
      <c r="AL19" s="977"/>
      <c r="AM19" s="977"/>
      <c r="AN19" s="977"/>
      <c r="AO19" s="977"/>
      <c r="AP19" s="977"/>
      <c r="AQ19" s="977"/>
      <c r="AR19" s="977"/>
      <c r="AS19" s="977"/>
      <c r="AT19" s="977"/>
      <c r="AU19" s="977"/>
      <c r="AV19" s="977"/>
      <c r="AW19" s="977"/>
      <c r="AX19" s="978" t="s">
        <v>911</v>
      </c>
      <c r="AY19" s="978"/>
      <c r="AZ19" s="978"/>
      <c r="BA19" s="978"/>
      <c r="BB19" s="979">
        <v>220</v>
      </c>
      <c r="BC19" s="979"/>
      <c r="BD19" s="979"/>
      <c r="BE19" s="979"/>
      <c r="BF19" s="979"/>
      <c r="BG19" s="979"/>
      <c r="BH19" s="979"/>
      <c r="BI19" s="979"/>
      <c r="BJ19" s="979"/>
      <c r="BK19" s="979"/>
      <c r="BL19" s="986"/>
      <c r="BM19" s="987"/>
      <c r="BN19" s="987"/>
      <c r="BO19" s="987"/>
      <c r="BP19" s="987"/>
      <c r="BQ19" s="987"/>
      <c r="BR19" s="987"/>
      <c r="BS19" s="987"/>
      <c r="BT19" s="987"/>
      <c r="BU19" s="987"/>
      <c r="BV19" s="987"/>
      <c r="BW19" s="987"/>
      <c r="BX19" s="987"/>
      <c r="BY19" s="987"/>
      <c r="BZ19" s="987"/>
      <c r="CA19" s="987"/>
      <c r="CB19" s="987"/>
      <c r="CC19" s="987"/>
      <c r="CD19" s="987"/>
      <c r="CE19" s="987"/>
      <c r="CF19" s="987"/>
      <c r="CG19" s="987"/>
      <c r="CH19" s="987"/>
      <c r="CI19" s="987"/>
      <c r="CJ19" s="987"/>
      <c r="CK19" s="987"/>
      <c r="CL19" s="987"/>
      <c r="CM19" s="987"/>
      <c r="CN19" s="987"/>
      <c r="CO19" s="987"/>
      <c r="CP19" s="987"/>
      <c r="CQ19" s="987"/>
      <c r="CR19" s="987"/>
      <c r="CS19" s="987"/>
      <c r="CT19" s="987"/>
      <c r="CU19" s="987"/>
      <c r="CV19" s="987"/>
      <c r="CW19" s="987"/>
      <c r="CX19" s="987"/>
      <c r="CY19" s="987"/>
      <c r="CZ19" s="987"/>
      <c r="DA19" s="987"/>
      <c r="DB19" s="987"/>
      <c r="DC19" s="987"/>
      <c r="DD19" s="987"/>
      <c r="DE19" s="987"/>
      <c r="DF19" s="987"/>
      <c r="DG19" s="987"/>
      <c r="DH19" s="987"/>
      <c r="DI19" s="987"/>
      <c r="DJ19" s="987"/>
      <c r="DK19" s="988"/>
    </row>
    <row r="20" spans="1:115" s="6" customFormat="1" ht="10.7" customHeight="1">
      <c r="A20" s="27" t="s">
        <v>936</v>
      </c>
    </row>
    <row r="21" spans="1:115" s="6" customFormat="1" ht="8.4499999999999993" customHeight="1">
      <c r="A21" s="6" t="s">
        <v>937</v>
      </c>
    </row>
    <row r="22" spans="1:115" s="6" customFormat="1" ht="29.1" customHeight="1"/>
  </sheetData>
  <sheetProtection password="CC6B" sheet="1"/>
  <customSheetViews>
    <customSheetView guid="{27437FEA-07C5-45F9-A250-BF682439EB63}">
      <selection activeCell="DM11" sqref="DM11"/>
      <pageMargins left="0.25" right="0.25" top="0.75" bottom="0.75" header="0.3" footer="0.3"/>
      <pageSetup paperSize="9" orientation="landscape"/>
    </customSheetView>
    <customSheetView guid="{D9E22640-0C2E-4128-B440-6D62EAD29E00}">
      <selection activeCell="DM11" sqref="DM11"/>
      <pageMargins left="0.25" right="0.25" top="0.75" bottom="0.75" header="0.3" footer="0.3"/>
      <pageSetup paperSize="9" orientation="landscape"/>
    </customSheetView>
    <customSheetView guid="{05ADD661-264C-4A61-836E-B9C767B0E4F7}">
      <selection activeCell="DM11" sqref="DM11"/>
      <pageMargins left="0.25" right="0.25" top="0.75" bottom="0.75" header="0.3" footer="0.3"/>
      <pageSetup paperSize="9" orientation="landscape"/>
    </customSheetView>
  </customSheetViews>
  <mergeCells count="60">
    <mergeCell ref="BL13:DK16"/>
    <mergeCell ref="A17:B17"/>
    <mergeCell ref="C17:AW17"/>
    <mergeCell ref="AX17:BA17"/>
    <mergeCell ref="BB17:BK17"/>
    <mergeCell ref="A15:B15"/>
    <mergeCell ref="C15:AW15"/>
    <mergeCell ref="AX15:BA15"/>
    <mergeCell ref="BB15:BK15"/>
    <mergeCell ref="A16:B16"/>
    <mergeCell ref="C16:AW16"/>
    <mergeCell ref="AX16:BA16"/>
    <mergeCell ref="BB16:BK16"/>
    <mergeCell ref="A13:B13"/>
    <mergeCell ref="C13:AW13"/>
    <mergeCell ref="AX13:BA13"/>
    <mergeCell ref="A19:B19"/>
    <mergeCell ref="C19:AW19"/>
    <mergeCell ref="AX19:BA19"/>
    <mergeCell ref="BB19:BK19"/>
    <mergeCell ref="BL17:DK19"/>
    <mergeCell ref="A18:B18"/>
    <mergeCell ref="C18:AW18"/>
    <mergeCell ref="AX18:BA18"/>
    <mergeCell ref="BB18:BK18"/>
    <mergeCell ref="BB13:BK13"/>
    <mergeCell ref="A14:B14"/>
    <mergeCell ref="C14:AW14"/>
    <mergeCell ref="AX14:BA14"/>
    <mergeCell ref="BB14:BK14"/>
    <mergeCell ref="A12:B12"/>
    <mergeCell ref="C12:AW12"/>
    <mergeCell ref="AX12:BA12"/>
    <mergeCell ref="BB12:BK12"/>
    <mergeCell ref="BL12:DK12"/>
    <mergeCell ref="A11:B11"/>
    <mergeCell ref="C11:AW11"/>
    <mergeCell ref="AX11:BA11"/>
    <mergeCell ref="BB11:BK11"/>
    <mergeCell ref="BL11:DK11"/>
    <mergeCell ref="CN9:DK9"/>
    <mergeCell ref="A10:B10"/>
    <mergeCell ref="C10:AW10"/>
    <mergeCell ref="AX10:BA10"/>
    <mergeCell ref="BB10:BK10"/>
    <mergeCell ref="BL10:CM10"/>
    <mergeCell ref="CN10:DK10"/>
    <mergeCell ref="A9:B9"/>
    <mergeCell ref="C9:AW9"/>
    <mergeCell ref="AX9:BA9"/>
    <mergeCell ref="BB9:BK9"/>
    <mergeCell ref="BL9:CM9"/>
    <mergeCell ref="A6:DK6"/>
    <mergeCell ref="A7:DK7"/>
    <mergeCell ref="A8:B8"/>
    <mergeCell ref="C8:AW8"/>
    <mergeCell ref="AX8:BA8"/>
    <mergeCell ref="BB8:BK8"/>
    <mergeCell ref="BL8:CM8"/>
    <mergeCell ref="CN8:DK8"/>
  </mergeCells>
  <pageMargins left="0.25" right="0.25" top="0.75" bottom="0.75" header="0.3" footer="0.3"/>
  <pageSetup paperSize="9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8"/>
  <sheetViews>
    <sheetView workbookViewId="0">
      <selection activeCell="A8" sqref="A8:B9"/>
    </sheetView>
  </sheetViews>
  <sheetFormatPr defaultRowHeight="12.75"/>
  <cols>
    <col min="1" max="2" width="1" customWidth="1"/>
    <col min="3" max="3" width="0.85546875" customWidth="1"/>
    <col min="4" max="26" width="0.7109375" customWidth="1"/>
    <col min="27" max="27" width="0.85546875" customWidth="1"/>
    <col min="28" max="29" width="0.7109375" customWidth="1"/>
    <col min="30" max="37" width="0.85546875" customWidth="1"/>
    <col min="38" max="38" width="0.5703125" customWidth="1"/>
    <col min="39" max="40" width="0.85546875" customWidth="1"/>
    <col min="41" max="41" width="0.5703125" customWidth="1"/>
    <col min="42" max="43" width="0.85546875" customWidth="1"/>
    <col min="44" max="44" width="1.140625" customWidth="1"/>
    <col min="45" max="45" width="1" customWidth="1"/>
    <col min="46" max="53" width="1.140625" customWidth="1"/>
    <col min="54" max="60" width="1" customWidth="1"/>
    <col min="61" max="67" width="0.85546875" customWidth="1"/>
    <col min="68" max="68" width="6.85546875" customWidth="1"/>
    <col min="69" max="76" width="0.7109375" customWidth="1"/>
    <col min="77" max="77" width="6.5703125" customWidth="1"/>
    <col min="78" max="81" width="0.85546875" customWidth="1"/>
    <col min="82" max="84" width="1" customWidth="1"/>
    <col min="85" max="85" width="7.42578125" customWidth="1"/>
    <col min="86" max="94" width="0.7109375" customWidth="1"/>
    <col min="95" max="95" width="6.42578125" customWidth="1"/>
    <col min="96" max="103" width="0.7109375" customWidth="1"/>
    <col min="104" max="104" width="6.28515625" customWidth="1"/>
    <col min="105" max="111" width="0.7109375" customWidth="1"/>
    <col min="112" max="112" width="1" customWidth="1"/>
    <col min="113" max="113" width="6.42578125" customWidth="1"/>
    <col min="114" max="117" width="1.42578125" customWidth="1"/>
    <col min="118" max="123" width="1" customWidth="1"/>
    <col min="124" max="130" width="0.85546875" customWidth="1"/>
    <col min="131" max="132" width="4.5703125" customWidth="1"/>
  </cols>
  <sheetData>
    <row r="1" spans="1:130" s="7" customFormat="1" ht="13.5" customHeight="1">
      <c r="A1" s="7" t="s">
        <v>938</v>
      </c>
    </row>
    <row r="2" spans="1:130" s="23" customFormat="1" ht="12" customHeight="1">
      <c r="A2" s="18" t="s">
        <v>939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130" s="23" customFormat="1" ht="12" customHeight="1">
      <c r="A3" s="26" t="s">
        <v>314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</row>
    <row r="4" spans="1:130" s="23" customFormat="1" ht="12" customHeight="1">
      <c r="A4" s="18" t="s">
        <v>940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</row>
    <row r="5" spans="1:130" s="6" customFormat="1" ht="2.1" customHeight="1"/>
    <row r="6" spans="1:130" s="6" customFormat="1" ht="15" customHeight="1">
      <c r="A6" s="1004" t="s">
        <v>941</v>
      </c>
      <c r="B6" s="1004"/>
      <c r="C6" s="1004"/>
      <c r="D6" s="1004"/>
      <c r="E6" s="1004"/>
      <c r="F6" s="1004"/>
      <c r="G6" s="1004"/>
      <c r="H6" s="1004"/>
      <c r="I6" s="1004"/>
      <c r="J6" s="1004"/>
      <c r="K6" s="1004"/>
      <c r="L6" s="1004"/>
      <c r="M6" s="1004"/>
      <c r="N6" s="1004"/>
      <c r="O6" s="1004"/>
      <c r="P6" s="1004"/>
      <c r="Q6" s="1004"/>
      <c r="R6" s="1004"/>
      <c r="S6" s="1004"/>
      <c r="T6" s="1004"/>
      <c r="U6" s="1004"/>
      <c r="V6" s="1004"/>
      <c r="W6" s="1004"/>
      <c r="X6" s="1004"/>
      <c r="Y6" s="1004"/>
      <c r="Z6" s="1004"/>
      <c r="AA6" s="1004"/>
      <c r="AB6" s="1004"/>
      <c r="AC6" s="1004"/>
      <c r="AD6" s="1004"/>
      <c r="AE6" s="1004"/>
      <c r="AF6" s="1004"/>
      <c r="AG6" s="1004"/>
      <c r="AH6" s="1004"/>
      <c r="AI6" s="1004"/>
      <c r="AJ6" s="1004"/>
      <c r="AK6" s="1004"/>
      <c r="AL6" s="1004"/>
      <c r="AM6" s="1004"/>
      <c r="AN6" s="1004"/>
      <c r="AO6" s="1004"/>
      <c r="AP6" s="1004"/>
      <c r="AQ6" s="1004"/>
      <c r="AR6" s="1004"/>
      <c r="AS6" s="1004"/>
      <c r="AT6" s="1004"/>
      <c r="AU6" s="1004"/>
      <c r="AV6" s="1004"/>
      <c r="AW6" s="1004"/>
      <c r="AX6" s="1004"/>
      <c r="AY6" s="1004"/>
      <c r="AZ6" s="1004"/>
      <c r="BA6" s="1004"/>
      <c r="BB6" s="1004"/>
      <c r="BC6" s="1004"/>
      <c r="BD6" s="1004"/>
      <c r="BE6" s="1004"/>
      <c r="BF6" s="1004"/>
      <c r="BG6" s="1004"/>
      <c r="BH6" s="1004"/>
      <c r="BI6" s="1004"/>
      <c r="BJ6" s="1004"/>
      <c r="BK6" s="1004"/>
      <c r="BL6" s="1004"/>
      <c r="BM6" s="1004"/>
      <c r="BN6" s="1004"/>
      <c r="BO6" s="1004"/>
      <c r="BP6" s="1004"/>
      <c r="BQ6" s="1004"/>
      <c r="BR6" s="1004"/>
      <c r="BS6" s="1004"/>
      <c r="BT6" s="1004"/>
      <c r="BU6" s="1004"/>
      <c r="BV6" s="1004"/>
      <c r="BW6" s="1004"/>
      <c r="BX6" s="1004"/>
      <c r="BY6" s="1004"/>
      <c r="BZ6" s="1004"/>
      <c r="CA6" s="1004"/>
      <c r="CB6" s="1004"/>
      <c r="CC6" s="1004"/>
      <c r="CD6" s="1004"/>
      <c r="CE6" s="1004"/>
      <c r="CF6" s="1004"/>
      <c r="CG6" s="1004"/>
      <c r="CH6" s="1004"/>
      <c r="CI6" s="1004"/>
      <c r="CJ6" s="1004"/>
      <c r="CK6" s="1004"/>
      <c r="CL6" s="1004"/>
      <c r="CM6" s="1004"/>
      <c r="CN6" s="1004"/>
      <c r="CO6" s="1004"/>
      <c r="CP6" s="1004"/>
      <c r="CQ6" s="1004"/>
      <c r="CR6" s="1004"/>
      <c r="CS6" s="1004"/>
      <c r="CT6" s="1004"/>
      <c r="CU6" s="1004"/>
      <c r="CV6" s="1004"/>
      <c r="CW6" s="1004"/>
      <c r="CX6" s="1004"/>
      <c r="CY6" s="1004"/>
      <c r="CZ6" s="1004"/>
      <c r="DA6" s="1004"/>
      <c r="DB6" s="1004"/>
      <c r="DC6" s="1004"/>
      <c r="DD6" s="1004"/>
      <c r="DE6" s="1004"/>
      <c r="DF6" s="1004"/>
      <c r="DG6" s="1004"/>
      <c r="DH6" s="1004"/>
      <c r="DI6" s="1004"/>
      <c r="DJ6" s="1004"/>
      <c r="DK6" s="1004"/>
      <c r="DL6" s="1004"/>
      <c r="DM6" s="1004"/>
      <c r="DN6" s="1004"/>
      <c r="DO6" s="1004"/>
      <c r="DP6" s="1004"/>
      <c r="DQ6" s="1004"/>
      <c r="DR6" s="1004"/>
      <c r="DS6" s="1004"/>
      <c r="DT6" s="1004"/>
      <c r="DU6" s="1004"/>
      <c r="DV6" s="1004"/>
      <c r="DW6" s="1004"/>
      <c r="DX6" s="1004"/>
      <c r="DY6" s="1004"/>
      <c r="DZ6" s="1004"/>
    </row>
    <row r="7" spans="1:130" s="6" customFormat="1" ht="10.7" customHeight="1">
      <c r="A7" s="1005" t="s">
        <v>942</v>
      </c>
      <c r="B7" s="1005"/>
      <c r="C7" s="1005"/>
      <c r="D7" s="1005"/>
      <c r="E7" s="1005"/>
      <c r="F7" s="1005"/>
      <c r="G7" s="1005"/>
      <c r="H7" s="1005"/>
      <c r="I7" s="1005"/>
      <c r="J7" s="1005"/>
      <c r="K7" s="1005"/>
      <c r="L7" s="1005"/>
      <c r="M7" s="1005"/>
      <c r="N7" s="1005"/>
      <c r="O7" s="1005"/>
      <c r="P7" s="1005"/>
      <c r="Q7" s="1005"/>
      <c r="R7" s="1005"/>
      <c r="S7" s="1005"/>
      <c r="T7" s="1005"/>
      <c r="U7" s="1005"/>
      <c r="V7" s="1005"/>
      <c r="W7" s="1005"/>
      <c r="X7" s="1005"/>
      <c r="Y7" s="1005"/>
      <c r="Z7" s="1005"/>
      <c r="AA7" s="1005"/>
      <c r="AB7" s="1005"/>
      <c r="AC7" s="1005"/>
      <c r="AD7" s="1005"/>
      <c r="AE7" s="1005"/>
      <c r="AF7" s="1005"/>
      <c r="AG7" s="1005"/>
      <c r="AH7" s="1005"/>
      <c r="AI7" s="1005"/>
      <c r="AJ7" s="1005"/>
      <c r="AK7" s="1005"/>
      <c r="AL7" s="1005"/>
      <c r="AM7" s="1005"/>
      <c r="AN7" s="1005"/>
      <c r="AO7" s="1005"/>
      <c r="AP7" s="1005"/>
      <c r="AQ7" s="1005"/>
      <c r="AR7" s="1005"/>
      <c r="AS7" s="1005"/>
      <c r="AT7" s="1005"/>
      <c r="AU7" s="1005"/>
      <c r="AV7" s="1005"/>
      <c r="AW7" s="1005"/>
      <c r="AX7" s="1005"/>
      <c r="AY7" s="1005"/>
      <c r="AZ7" s="1005"/>
      <c r="BA7" s="1005"/>
      <c r="BB7" s="1005"/>
      <c r="BC7" s="1005"/>
      <c r="BD7" s="1005"/>
      <c r="BE7" s="1005"/>
      <c r="BF7" s="1005"/>
      <c r="BG7" s="1005"/>
      <c r="BH7" s="1005"/>
      <c r="BI7" s="1005"/>
      <c r="BJ7" s="1005"/>
      <c r="BK7" s="1005"/>
      <c r="BL7" s="1005"/>
      <c r="BM7" s="1005"/>
      <c r="BN7" s="1005"/>
      <c r="BO7" s="1005"/>
      <c r="BP7" s="1005"/>
      <c r="BQ7" s="1005"/>
      <c r="BR7" s="1005"/>
      <c r="BS7" s="1005"/>
      <c r="BT7" s="1005"/>
      <c r="BU7" s="1005"/>
      <c r="BV7" s="1005"/>
      <c r="BW7" s="1005"/>
      <c r="BX7" s="1005"/>
      <c r="BY7" s="1005"/>
      <c r="BZ7" s="1005"/>
      <c r="CA7" s="1005"/>
      <c r="CB7" s="1005"/>
      <c r="CC7" s="1005"/>
      <c r="CD7" s="1005"/>
      <c r="CE7" s="1005"/>
      <c r="CF7" s="1005"/>
      <c r="CG7" s="1005"/>
      <c r="CH7" s="1005"/>
      <c r="CI7" s="1005"/>
      <c r="CJ7" s="1005"/>
      <c r="CK7" s="1005"/>
      <c r="CL7" s="1005"/>
      <c r="CM7" s="1005"/>
      <c r="CN7" s="1005"/>
      <c r="CO7" s="1005"/>
      <c r="CP7" s="1005"/>
      <c r="CQ7" s="1005"/>
      <c r="CR7" s="1005"/>
      <c r="CS7" s="1005"/>
      <c r="CT7" s="1005"/>
      <c r="CU7" s="1005"/>
      <c r="CV7" s="1005"/>
      <c r="CW7" s="1005"/>
      <c r="CX7" s="1005"/>
      <c r="CY7" s="1005"/>
      <c r="CZ7" s="1005"/>
      <c r="DA7" s="1005"/>
      <c r="DB7" s="1005"/>
      <c r="DC7" s="1005"/>
      <c r="DD7" s="1005"/>
      <c r="DE7" s="1005"/>
      <c r="DF7" s="1005"/>
      <c r="DG7" s="1005"/>
      <c r="DH7" s="1005"/>
      <c r="DI7" s="1005"/>
      <c r="DJ7" s="1005"/>
      <c r="DK7" s="1005"/>
      <c r="DL7" s="1005"/>
      <c r="DM7" s="1005"/>
      <c r="DN7" s="1005"/>
      <c r="DO7" s="1005"/>
      <c r="DP7" s="1005"/>
      <c r="DQ7" s="1005"/>
      <c r="DR7" s="1005"/>
      <c r="DS7" s="1005"/>
      <c r="DT7" s="1005"/>
      <c r="DU7" s="1005"/>
      <c r="DV7" s="1005"/>
      <c r="DW7" s="1005"/>
      <c r="DX7" s="1005"/>
      <c r="DY7" s="1005"/>
      <c r="DZ7" s="1005"/>
    </row>
    <row r="8" spans="1:130" s="6" customFormat="1" ht="40.5" customHeight="1">
      <c r="A8" s="1081" t="s">
        <v>943</v>
      </c>
      <c r="B8" s="1082"/>
      <c r="C8" s="1006" t="s">
        <v>944</v>
      </c>
      <c r="D8" s="1007"/>
      <c r="E8" s="1007"/>
      <c r="F8" s="1007"/>
      <c r="G8" s="1007"/>
      <c r="H8" s="1007"/>
      <c r="I8" s="1007"/>
      <c r="J8" s="1007"/>
      <c r="K8" s="1007"/>
      <c r="L8" s="1007"/>
      <c r="M8" s="1007"/>
      <c r="N8" s="1007"/>
      <c r="O8" s="1007"/>
      <c r="P8" s="1007"/>
      <c r="Q8" s="1007"/>
      <c r="R8" s="1007"/>
      <c r="S8" s="1007"/>
      <c r="T8" s="1007"/>
      <c r="U8" s="1007"/>
      <c r="V8" s="1007"/>
      <c r="W8" s="1007"/>
      <c r="X8" s="1007"/>
      <c r="Y8" s="1007"/>
      <c r="Z8" s="1007"/>
      <c r="AA8" s="1008"/>
      <c r="AB8" s="1085" t="s">
        <v>945</v>
      </c>
      <c r="AC8" s="1086"/>
      <c r="AD8" s="1086"/>
      <c r="AE8" s="1086"/>
      <c r="AF8" s="1086"/>
      <c r="AG8" s="1086"/>
      <c r="AH8" s="1086"/>
      <c r="AI8" s="1087"/>
      <c r="AJ8" s="1091" t="s">
        <v>946</v>
      </c>
      <c r="AK8" s="1092"/>
      <c r="AL8" s="1092"/>
      <c r="AM8" s="1092"/>
      <c r="AN8" s="1092"/>
      <c r="AO8" s="1092"/>
      <c r="AP8" s="1092"/>
      <c r="AQ8" s="1092"/>
      <c r="AR8" s="1077" t="s">
        <v>947</v>
      </c>
      <c r="AS8" s="1078"/>
      <c r="AT8" s="1078"/>
      <c r="AU8" s="1078"/>
      <c r="AV8" s="1078"/>
      <c r="AW8" s="1009" t="s">
        <v>948</v>
      </c>
      <c r="AX8" s="1010"/>
      <c r="AY8" s="1010"/>
      <c r="AZ8" s="1010"/>
      <c r="BA8" s="1011"/>
      <c r="BB8" s="1012" t="s">
        <v>949</v>
      </c>
      <c r="BC8" s="1010"/>
      <c r="BD8" s="1010"/>
      <c r="BE8" s="1010"/>
      <c r="BF8" s="1010"/>
      <c r="BG8" s="1010"/>
      <c r="BH8" s="1013"/>
      <c r="BI8" s="1009" t="s">
        <v>948</v>
      </c>
      <c r="BJ8" s="1010"/>
      <c r="BK8" s="1010"/>
      <c r="BL8" s="1010"/>
      <c r="BM8" s="1010"/>
      <c r="BN8" s="1010"/>
      <c r="BO8" s="1011"/>
      <c r="BP8" s="31" t="s">
        <v>950</v>
      </c>
      <c r="BQ8" s="1009" t="s">
        <v>948</v>
      </c>
      <c r="BR8" s="1010"/>
      <c r="BS8" s="1010"/>
      <c r="BT8" s="1010"/>
      <c r="BU8" s="1010"/>
      <c r="BV8" s="1010"/>
      <c r="BW8" s="1010"/>
      <c r="BX8" s="1011"/>
      <c r="BY8" s="31" t="s">
        <v>950</v>
      </c>
      <c r="BZ8" s="1009" t="s">
        <v>948</v>
      </c>
      <c r="CA8" s="1010"/>
      <c r="CB8" s="1010"/>
      <c r="CC8" s="1010"/>
      <c r="CD8" s="1010"/>
      <c r="CE8" s="1010"/>
      <c r="CF8" s="1011"/>
      <c r="CG8" s="31" t="s">
        <v>950</v>
      </c>
      <c r="CH8" s="1009" t="s">
        <v>948</v>
      </c>
      <c r="CI8" s="1010"/>
      <c r="CJ8" s="1010"/>
      <c r="CK8" s="1010"/>
      <c r="CL8" s="1010"/>
      <c r="CM8" s="1010"/>
      <c r="CN8" s="1010"/>
      <c r="CO8" s="1010"/>
      <c r="CP8" s="1011"/>
      <c r="CQ8" s="28" t="s">
        <v>950</v>
      </c>
      <c r="CR8" s="1009" t="s">
        <v>948</v>
      </c>
      <c r="CS8" s="1010"/>
      <c r="CT8" s="1010"/>
      <c r="CU8" s="1010"/>
      <c r="CV8" s="1010"/>
      <c r="CW8" s="1010"/>
      <c r="CX8" s="1010"/>
      <c r="CY8" s="1011"/>
      <c r="CZ8" s="28" t="s">
        <v>950</v>
      </c>
      <c r="DA8" s="1009" t="s">
        <v>948</v>
      </c>
      <c r="DB8" s="1010"/>
      <c r="DC8" s="1010"/>
      <c r="DD8" s="1010"/>
      <c r="DE8" s="1010"/>
      <c r="DF8" s="1010"/>
      <c r="DG8" s="1010"/>
      <c r="DH8" s="1011"/>
      <c r="DI8" s="31" t="s">
        <v>950</v>
      </c>
      <c r="DJ8" s="1009" t="s">
        <v>948</v>
      </c>
      <c r="DK8" s="1010"/>
      <c r="DL8" s="1010"/>
      <c r="DM8" s="1011"/>
      <c r="DN8" s="1012" t="s">
        <v>948</v>
      </c>
      <c r="DO8" s="1010"/>
      <c r="DP8" s="1010"/>
      <c r="DQ8" s="1010"/>
      <c r="DR8" s="1010"/>
      <c r="DS8" s="1013"/>
      <c r="DT8" s="1014" t="s">
        <v>948</v>
      </c>
      <c r="DU8" s="1014"/>
      <c r="DV8" s="1014"/>
      <c r="DW8" s="1014"/>
      <c r="DX8" s="1014"/>
      <c r="DY8" s="1014"/>
      <c r="DZ8" s="1015"/>
    </row>
    <row r="9" spans="1:130" s="6" customFormat="1" ht="10.7" customHeight="1">
      <c r="A9" s="1083"/>
      <c r="B9" s="1084"/>
      <c r="C9" s="1038" t="s">
        <v>951</v>
      </c>
      <c r="D9" s="1039"/>
      <c r="E9" s="1039"/>
      <c r="F9" s="1039"/>
      <c r="G9" s="1039"/>
      <c r="H9" s="1039"/>
      <c r="I9" s="1039"/>
      <c r="J9" s="1039"/>
      <c r="K9" s="1039"/>
      <c r="L9" s="1039"/>
      <c r="M9" s="1039"/>
      <c r="N9" s="1039"/>
      <c r="O9" s="1039"/>
      <c r="P9" s="1039"/>
      <c r="Q9" s="1039"/>
      <c r="R9" s="1039"/>
      <c r="S9" s="1039"/>
      <c r="T9" s="1039"/>
      <c r="U9" s="1039"/>
      <c r="V9" s="1039"/>
      <c r="W9" s="1039"/>
      <c r="X9" s="1039"/>
      <c r="Y9" s="1039"/>
      <c r="Z9" s="1039"/>
      <c r="AA9" s="1040"/>
      <c r="AB9" s="1088"/>
      <c r="AC9" s="1089"/>
      <c r="AD9" s="1089"/>
      <c r="AE9" s="1089"/>
      <c r="AF9" s="1089"/>
      <c r="AG9" s="1089"/>
      <c r="AH9" s="1089"/>
      <c r="AI9" s="1090"/>
      <c r="AJ9" s="1093"/>
      <c r="AK9" s="1094"/>
      <c r="AL9" s="1094"/>
      <c r="AM9" s="1094"/>
      <c r="AN9" s="1094"/>
      <c r="AO9" s="1094"/>
      <c r="AP9" s="1094"/>
      <c r="AQ9" s="1094"/>
      <c r="AR9" s="1079"/>
      <c r="AS9" s="1080"/>
      <c r="AT9" s="1080"/>
      <c r="AU9" s="1080"/>
      <c r="AV9" s="1080"/>
      <c r="AW9" s="1041" t="s">
        <v>952</v>
      </c>
      <c r="AX9" s="1042"/>
      <c r="AY9" s="1042"/>
      <c r="AZ9" s="1042"/>
      <c r="BA9" s="1043"/>
      <c r="BB9" s="1044">
        <v>0.35</v>
      </c>
      <c r="BC9" s="1045"/>
      <c r="BD9" s="1045"/>
      <c r="BE9" s="1045"/>
      <c r="BF9" s="1045"/>
      <c r="BG9" s="1045"/>
      <c r="BH9" s="1046"/>
      <c r="BI9" s="1047" t="s">
        <v>953</v>
      </c>
      <c r="BJ9" s="1017"/>
      <c r="BK9" s="1017"/>
      <c r="BL9" s="1017"/>
      <c r="BM9" s="1017"/>
      <c r="BN9" s="1017"/>
      <c r="BO9" s="1019"/>
      <c r="BP9" s="32">
        <v>0.4</v>
      </c>
      <c r="BQ9" s="1048">
        <v>0.45</v>
      </c>
      <c r="BR9" s="1049"/>
      <c r="BS9" s="1049"/>
      <c r="BT9" s="1049"/>
      <c r="BU9" s="1049"/>
      <c r="BV9" s="1049"/>
      <c r="BW9" s="1049"/>
      <c r="BX9" s="1050"/>
      <c r="BY9" s="35">
        <v>0.45</v>
      </c>
      <c r="BZ9" s="1051">
        <v>0.5</v>
      </c>
      <c r="CA9" s="1052"/>
      <c r="CB9" s="1052"/>
      <c r="CC9" s="1052"/>
      <c r="CD9" s="1052"/>
      <c r="CE9" s="1052"/>
      <c r="CF9" s="1052"/>
      <c r="CG9" s="36">
        <v>0.5</v>
      </c>
      <c r="CH9" s="1047" t="s">
        <v>954</v>
      </c>
      <c r="CI9" s="1017"/>
      <c r="CJ9" s="1017"/>
      <c r="CK9" s="1017"/>
      <c r="CL9" s="1017"/>
      <c r="CM9" s="1017"/>
      <c r="CN9" s="1017"/>
      <c r="CO9" s="1017"/>
      <c r="CP9" s="1019"/>
      <c r="CQ9" s="32">
        <v>0.55000000000000004</v>
      </c>
      <c r="CR9" s="1047" t="s">
        <v>955</v>
      </c>
      <c r="CS9" s="1017"/>
      <c r="CT9" s="1017"/>
      <c r="CU9" s="1017"/>
      <c r="CV9" s="1017"/>
      <c r="CW9" s="1017"/>
      <c r="CX9" s="1017"/>
      <c r="CY9" s="1019"/>
      <c r="CZ9" s="32">
        <v>0.65</v>
      </c>
      <c r="DA9" s="1047" t="s">
        <v>956</v>
      </c>
      <c r="DB9" s="1017"/>
      <c r="DC9" s="1017"/>
      <c r="DD9" s="1017"/>
      <c r="DE9" s="1017"/>
      <c r="DF9" s="1017"/>
      <c r="DG9" s="1017"/>
      <c r="DH9" s="1019"/>
      <c r="DI9" s="32">
        <v>0.7</v>
      </c>
      <c r="DJ9" s="1047" t="s">
        <v>957</v>
      </c>
      <c r="DK9" s="1017"/>
      <c r="DL9" s="1017"/>
      <c r="DM9" s="1019"/>
      <c r="DN9" s="1016" t="s">
        <v>958</v>
      </c>
      <c r="DO9" s="1017"/>
      <c r="DP9" s="1017"/>
      <c r="DQ9" s="1017"/>
      <c r="DR9" s="1017"/>
      <c r="DS9" s="1018"/>
      <c r="DT9" s="1017" t="s">
        <v>959</v>
      </c>
      <c r="DU9" s="1017"/>
      <c r="DV9" s="1017"/>
      <c r="DW9" s="1017"/>
      <c r="DX9" s="1017"/>
      <c r="DY9" s="1017"/>
      <c r="DZ9" s="1019"/>
    </row>
    <row r="10" spans="1:130" s="6" customFormat="1" ht="18.95" customHeight="1">
      <c r="A10" s="1020">
        <v>1</v>
      </c>
      <c r="B10" s="1021"/>
      <c r="C10" s="1022" t="s">
        <v>329</v>
      </c>
      <c r="D10" s="1023"/>
      <c r="E10" s="1023"/>
      <c r="F10" s="1023"/>
      <c r="G10" s="1023"/>
      <c r="H10" s="1023"/>
      <c r="I10" s="1023"/>
      <c r="J10" s="1023"/>
      <c r="K10" s="1023"/>
      <c r="L10" s="1023"/>
      <c r="M10" s="1023"/>
      <c r="N10" s="1023"/>
      <c r="O10" s="1023"/>
      <c r="P10" s="1023"/>
      <c r="Q10" s="1023"/>
      <c r="R10" s="1023"/>
      <c r="S10" s="1023"/>
      <c r="T10" s="1023"/>
      <c r="U10" s="1023"/>
      <c r="V10" s="1023"/>
      <c r="W10" s="1023"/>
      <c r="X10" s="1023"/>
      <c r="Y10" s="1023"/>
      <c r="Z10" s="1023"/>
      <c r="AA10" s="1024"/>
      <c r="AB10" s="1025">
        <v>1250</v>
      </c>
      <c r="AC10" s="1026"/>
      <c r="AD10" s="1026"/>
      <c r="AE10" s="1026"/>
      <c r="AF10" s="1026"/>
      <c r="AG10" s="1026"/>
      <c r="AH10" s="1026"/>
      <c r="AI10" s="1027"/>
      <c r="AJ10" s="1028">
        <v>2000</v>
      </c>
      <c r="AK10" s="1029"/>
      <c r="AL10" s="1029"/>
      <c r="AM10" s="1029"/>
      <c r="AN10" s="1029"/>
      <c r="AO10" s="1029"/>
      <c r="AP10" s="1029"/>
      <c r="AQ10" s="1030"/>
      <c r="AR10" s="1031">
        <v>2.5</v>
      </c>
      <c r="AS10" s="1032"/>
      <c r="AT10" s="1032"/>
      <c r="AU10" s="1032"/>
      <c r="AV10" s="1032"/>
      <c r="AW10" s="1033" t="s">
        <v>283</v>
      </c>
      <c r="AX10" s="1034"/>
      <c r="AY10" s="1034"/>
      <c r="AZ10" s="1034"/>
      <c r="BA10" s="1035"/>
      <c r="BB10" s="1036" t="s">
        <v>283</v>
      </c>
      <c r="BC10" s="1034"/>
      <c r="BD10" s="1034"/>
      <c r="BE10" s="1034"/>
      <c r="BF10" s="1034"/>
      <c r="BG10" s="1034"/>
      <c r="BH10" s="1037"/>
      <c r="BI10" s="1033">
        <v>217.63</v>
      </c>
      <c r="BJ10" s="1034"/>
      <c r="BK10" s="1034"/>
      <c r="BL10" s="1034"/>
      <c r="BM10" s="1034"/>
      <c r="BN10" s="1034"/>
      <c r="BO10" s="1035"/>
      <c r="BP10" s="29">
        <f>AR10*BI10</f>
        <v>544.08000000000004</v>
      </c>
      <c r="BQ10" s="1033">
        <v>238.15</v>
      </c>
      <c r="BR10" s="1034"/>
      <c r="BS10" s="1034"/>
      <c r="BT10" s="1034"/>
      <c r="BU10" s="1034"/>
      <c r="BV10" s="1034"/>
      <c r="BW10" s="1034"/>
      <c r="BX10" s="1035"/>
      <c r="BY10" s="29">
        <f>BQ10*AR10</f>
        <v>595.38</v>
      </c>
      <c r="BZ10" s="1033">
        <v>257.81</v>
      </c>
      <c r="CA10" s="1034"/>
      <c r="CB10" s="1034"/>
      <c r="CC10" s="1034"/>
      <c r="CD10" s="1034"/>
      <c r="CE10" s="1034"/>
      <c r="CF10" s="1035"/>
      <c r="CG10" s="37">
        <f>BZ10*AR10</f>
        <v>644.53</v>
      </c>
      <c r="CH10" s="1033">
        <v>294.37</v>
      </c>
      <c r="CI10" s="1034"/>
      <c r="CJ10" s="1034"/>
      <c r="CK10" s="1034"/>
      <c r="CL10" s="1034"/>
      <c r="CM10" s="1034"/>
      <c r="CN10" s="1034"/>
      <c r="CO10" s="1034"/>
      <c r="CP10" s="1035"/>
      <c r="CQ10" s="29"/>
      <c r="CR10" s="1033">
        <v>341.29</v>
      </c>
      <c r="CS10" s="1034"/>
      <c r="CT10" s="1034"/>
      <c r="CU10" s="1034"/>
      <c r="CV10" s="1034"/>
      <c r="CW10" s="1034"/>
      <c r="CX10" s="1034"/>
      <c r="CY10" s="1035"/>
      <c r="CZ10" s="29"/>
      <c r="DA10" s="1033">
        <v>362.84</v>
      </c>
      <c r="DB10" s="1034"/>
      <c r="DC10" s="1034"/>
      <c r="DD10" s="1034"/>
      <c r="DE10" s="1034"/>
      <c r="DF10" s="1034"/>
      <c r="DG10" s="1034"/>
      <c r="DH10" s="1035"/>
      <c r="DI10" s="29">
        <f>DA10*AR10</f>
        <v>907.1</v>
      </c>
      <c r="DJ10" s="1033">
        <v>408.26</v>
      </c>
      <c r="DK10" s="1034"/>
      <c r="DL10" s="1034"/>
      <c r="DM10" s="1035"/>
      <c r="DN10" s="1036">
        <v>456</v>
      </c>
      <c r="DO10" s="1034"/>
      <c r="DP10" s="1034"/>
      <c r="DQ10" s="1034"/>
      <c r="DR10" s="1034"/>
      <c r="DS10" s="1037"/>
      <c r="DT10" s="1034">
        <v>509.46</v>
      </c>
      <c r="DU10" s="1034"/>
      <c r="DV10" s="1034"/>
      <c r="DW10" s="1034"/>
      <c r="DX10" s="1034"/>
      <c r="DY10" s="1034"/>
      <c r="DZ10" s="1035"/>
    </row>
    <row r="11" spans="1:130" s="6" customFormat="1" ht="18.95" customHeight="1">
      <c r="A11" s="1020">
        <v>2</v>
      </c>
      <c r="B11" s="1021"/>
      <c r="C11" s="1022" t="s">
        <v>329</v>
      </c>
      <c r="D11" s="1023"/>
      <c r="E11" s="1023"/>
      <c r="F11" s="1023"/>
      <c r="G11" s="1023"/>
      <c r="H11" s="1023"/>
      <c r="I11" s="1023"/>
      <c r="J11" s="1023"/>
      <c r="K11" s="1023"/>
      <c r="L11" s="1023"/>
      <c r="M11" s="1023"/>
      <c r="N11" s="1023"/>
      <c r="O11" s="1023"/>
      <c r="P11" s="1023"/>
      <c r="Q11" s="1023"/>
      <c r="R11" s="1023"/>
      <c r="S11" s="1023"/>
      <c r="T11" s="1023"/>
      <c r="U11" s="1023"/>
      <c r="V11" s="1023"/>
      <c r="W11" s="1023"/>
      <c r="X11" s="1023"/>
      <c r="Y11" s="1023"/>
      <c r="Z11" s="1023"/>
      <c r="AA11" s="1024"/>
      <c r="AB11" s="1025">
        <v>1250</v>
      </c>
      <c r="AC11" s="1026"/>
      <c r="AD11" s="1026"/>
      <c r="AE11" s="1026"/>
      <c r="AF11" s="1026"/>
      <c r="AG11" s="1026"/>
      <c r="AH11" s="1026"/>
      <c r="AI11" s="1027"/>
      <c r="AJ11" s="1028">
        <v>2500</v>
      </c>
      <c r="AK11" s="1029"/>
      <c r="AL11" s="1029"/>
      <c r="AM11" s="1029"/>
      <c r="AN11" s="1029"/>
      <c r="AO11" s="1029"/>
      <c r="AP11" s="1029"/>
      <c r="AQ11" s="1030"/>
      <c r="AR11" s="1056">
        <v>3.125</v>
      </c>
      <c r="AS11" s="1057"/>
      <c r="AT11" s="1057"/>
      <c r="AU11" s="1057"/>
      <c r="AV11" s="1057"/>
      <c r="AW11" s="1033">
        <v>201.29</v>
      </c>
      <c r="AX11" s="1034"/>
      <c r="AY11" s="1034"/>
      <c r="AZ11" s="1034"/>
      <c r="BA11" s="1035"/>
      <c r="BB11" s="1036">
        <f t="shared" ref="BB11:BB17" si="0">AR11*AW11</f>
        <v>629.03</v>
      </c>
      <c r="BC11" s="1034"/>
      <c r="BD11" s="1034"/>
      <c r="BE11" s="1034"/>
      <c r="BF11" s="1034"/>
      <c r="BG11" s="1034"/>
      <c r="BH11" s="1037"/>
      <c r="BI11" s="1033">
        <f>AR11*AW11</f>
        <v>629.03</v>
      </c>
      <c r="BJ11" s="1034"/>
      <c r="BK11" s="1034"/>
      <c r="BL11" s="1034"/>
      <c r="BM11" s="1034"/>
      <c r="BN11" s="1034"/>
      <c r="BO11" s="1035"/>
      <c r="BP11" s="29">
        <f t="shared" ref="BP11:BP17" si="1">BI11*AR11</f>
        <v>1965.72</v>
      </c>
      <c r="BQ11" s="1033"/>
      <c r="BR11" s="1034"/>
      <c r="BS11" s="1034"/>
      <c r="BT11" s="1034"/>
      <c r="BU11" s="1034"/>
      <c r="BV11" s="1034"/>
      <c r="BW11" s="1034"/>
      <c r="BX11" s="1035"/>
      <c r="BY11" s="29"/>
      <c r="BZ11" s="1033"/>
      <c r="CA11" s="1034"/>
      <c r="CB11" s="1034"/>
      <c r="CC11" s="1034"/>
      <c r="CD11" s="1034"/>
      <c r="CE11" s="1034"/>
      <c r="CF11" s="1035"/>
      <c r="CG11" s="29"/>
      <c r="CH11" s="1033"/>
      <c r="CI11" s="1034"/>
      <c r="CJ11" s="1034"/>
      <c r="CK11" s="1034"/>
      <c r="CL11" s="1034"/>
      <c r="CM11" s="1034"/>
      <c r="CN11" s="1034"/>
      <c r="CO11" s="1034"/>
      <c r="CP11" s="1035"/>
      <c r="CQ11" s="29"/>
      <c r="CR11" s="1033"/>
      <c r="CS11" s="1034"/>
      <c r="CT11" s="1034"/>
      <c r="CU11" s="1034"/>
      <c r="CV11" s="1034"/>
      <c r="CW11" s="1034"/>
      <c r="CX11" s="1034"/>
      <c r="CY11" s="1035"/>
      <c r="CZ11" s="29"/>
      <c r="DA11" s="1033"/>
      <c r="DB11" s="1034"/>
      <c r="DC11" s="1034"/>
      <c r="DD11" s="1034"/>
      <c r="DE11" s="1034"/>
      <c r="DF11" s="1034"/>
      <c r="DG11" s="1034"/>
      <c r="DH11" s="1035"/>
      <c r="DI11" s="29"/>
      <c r="DJ11" s="1033"/>
      <c r="DK11" s="1034"/>
      <c r="DL11" s="1034"/>
      <c r="DM11" s="1035"/>
      <c r="DN11" s="1036"/>
      <c r="DO11" s="1034"/>
      <c r="DP11" s="1034"/>
      <c r="DQ11" s="1034"/>
      <c r="DR11" s="1034"/>
      <c r="DS11" s="1037"/>
      <c r="DT11" s="1034"/>
      <c r="DU11" s="1034"/>
      <c r="DV11" s="1034"/>
      <c r="DW11" s="1034"/>
      <c r="DX11" s="1034"/>
      <c r="DY11" s="1034"/>
      <c r="DZ11" s="1035"/>
    </row>
    <row r="12" spans="1:130" s="6" customFormat="1" ht="18.95" customHeight="1">
      <c r="A12" s="1020">
        <v>3</v>
      </c>
      <c r="B12" s="1021"/>
      <c r="C12" s="1022" t="s">
        <v>329</v>
      </c>
      <c r="D12" s="1023"/>
      <c r="E12" s="1023"/>
      <c r="F12" s="1023"/>
      <c r="G12" s="1023"/>
      <c r="H12" s="1023"/>
      <c r="I12" s="1023"/>
      <c r="J12" s="1023"/>
      <c r="K12" s="1023"/>
      <c r="L12" s="1023"/>
      <c r="M12" s="1023"/>
      <c r="N12" s="1023"/>
      <c r="O12" s="1023"/>
      <c r="P12" s="1023"/>
      <c r="Q12" s="1023"/>
      <c r="R12" s="1023"/>
      <c r="S12" s="1023"/>
      <c r="T12" s="1023"/>
      <c r="U12" s="1023"/>
      <c r="V12" s="1023"/>
      <c r="W12" s="1023"/>
      <c r="X12" s="1023"/>
      <c r="Y12" s="1023"/>
      <c r="Z12" s="1023"/>
      <c r="AA12" s="1024"/>
      <c r="AB12" s="1053">
        <v>1250</v>
      </c>
      <c r="AC12" s="1054"/>
      <c r="AD12" s="1054"/>
      <c r="AE12" s="1054"/>
      <c r="AF12" s="1054"/>
      <c r="AG12" s="1054"/>
      <c r="AH12" s="1054"/>
      <c r="AI12" s="1055"/>
      <c r="AJ12" s="1028">
        <v>3000</v>
      </c>
      <c r="AK12" s="1029"/>
      <c r="AL12" s="1029"/>
      <c r="AM12" s="1029"/>
      <c r="AN12" s="1029"/>
      <c r="AO12" s="1029"/>
      <c r="AP12" s="1029"/>
      <c r="AQ12" s="1030"/>
      <c r="AR12" s="1056">
        <v>3.75</v>
      </c>
      <c r="AS12" s="1057"/>
      <c r="AT12" s="1057"/>
      <c r="AU12" s="1057"/>
      <c r="AV12" s="1057"/>
      <c r="AW12" s="1033">
        <v>217.63</v>
      </c>
      <c r="AX12" s="1034"/>
      <c r="AY12" s="1034"/>
      <c r="AZ12" s="1034"/>
      <c r="BA12" s="1035"/>
      <c r="BB12" s="1036">
        <f t="shared" si="0"/>
        <v>816.11</v>
      </c>
      <c r="BC12" s="1034"/>
      <c r="BD12" s="1034"/>
      <c r="BE12" s="1034"/>
      <c r="BF12" s="1034"/>
      <c r="BG12" s="1034"/>
      <c r="BH12" s="1037"/>
      <c r="BI12" s="1033">
        <f>AR12*AW12</f>
        <v>816.11</v>
      </c>
      <c r="BJ12" s="1034"/>
      <c r="BK12" s="1034"/>
      <c r="BL12" s="1034"/>
      <c r="BM12" s="1034"/>
      <c r="BN12" s="1034"/>
      <c r="BO12" s="1035"/>
      <c r="BP12" s="29">
        <f t="shared" si="1"/>
        <v>3060.41</v>
      </c>
      <c r="BQ12" s="1033"/>
      <c r="BR12" s="1034"/>
      <c r="BS12" s="1034"/>
      <c r="BT12" s="1034"/>
      <c r="BU12" s="1034"/>
      <c r="BV12" s="1034"/>
      <c r="BW12" s="1034"/>
      <c r="BX12" s="1035"/>
      <c r="BY12" s="29"/>
      <c r="BZ12" s="1033"/>
      <c r="CA12" s="1034"/>
      <c r="CB12" s="1034"/>
      <c r="CC12" s="1034"/>
      <c r="CD12" s="1034"/>
      <c r="CE12" s="1034"/>
      <c r="CF12" s="1035"/>
      <c r="CG12" s="29"/>
      <c r="CH12" s="1033"/>
      <c r="CI12" s="1034"/>
      <c r="CJ12" s="1034"/>
      <c r="CK12" s="1034"/>
      <c r="CL12" s="1034"/>
      <c r="CM12" s="1034"/>
      <c r="CN12" s="1034"/>
      <c r="CO12" s="1034"/>
      <c r="CP12" s="1035"/>
      <c r="CQ12" s="29"/>
      <c r="CR12" s="1058"/>
      <c r="CS12" s="1059"/>
      <c r="CT12" s="1059"/>
      <c r="CU12" s="1059"/>
      <c r="CV12" s="1059"/>
      <c r="CW12" s="1059"/>
      <c r="CX12" s="1059"/>
      <c r="CY12" s="1060"/>
      <c r="CZ12" s="33"/>
      <c r="DA12" s="1058"/>
      <c r="DB12" s="1059"/>
      <c r="DC12" s="1059"/>
      <c r="DD12" s="1059"/>
      <c r="DE12" s="1059"/>
      <c r="DF12" s="1059"/>
      <c r="DG12" s="1059"/>
      <c r="DH12" s="1060"/>
      <c r="DI12" s="33"/>
      <c r="DJ12" s="1058"/>
      <c r="DK12" s="1059"/>
      <c r="DL12" s="1059"/>
      <c r="DM12" s="1060"/>
      <c r="DN12" s="1061"/>
      <c r="DO12" s="1059"/>
      <c r="DP12" s="1059"/>
      <c r="DQ12" s="1059"/>
      <c r="DR12" s="1059"/>
      <c r="DS12" s="1062"/>
      <c r="DT12" s="1059"/>
      <c r="DU12" s="1059"/>
      <c r="DV12" s="1059"/>
      <c r="DW12" s="1059"/>
      <c r="DX12" s="1059"/>
      <c r="DY12" s="1059"/>
      <c r="DZ12" s="1060"/>
    </row>
    <row r="13" spans="1:130" s="6" customFormat="1" ht="18.95" customHeight="1">
      <c r="A13" s="1020">
        <v>4</v>
      </c>
      <c r="B13" s="1021"/>
      <c r="C13" s="1022" t="s">
        <v>960</v>
      </c>
      <c r="D13" s="1023"/>
      <c r="E13" s="1023"/>
      <c r="F13" s="1023"/>
      <c r="G13" s="1023"/>
      <c r="H13" s="1023"/>
      <c r="I13" s="1023"/>
      <c r="J13" s="1023"/>
      <c r="K13" s="1023"/>
      <c r="L13" s="1023"/>
      <c r="M13" s="1023"/>
      <c r="N13" s="1023"/>
      <c r="O13" s="1023"/>
      <c r="P13" s="1023"/>
      <c r="Q13" s="1023"/>
      <c r="R13" s="1023"/>
      <c r="S13" s="1023"/>
      <c r="T13" s="1023"/>
      <c r="U13" s="1023"/>
      <c r="V13" s="1023"/>
      <c r="W13" s="1023"/>
      <c r="X13" s="1023"/>
      <c r="Y13" s="1023"/>
      <c r="Z13" s="1023"/>
      <c r="AA13" s="1024"/>
      <c r="AB13" s="1025">
        <v>1200</v>
      </c>
      <c r="AC13" s="1026"/>
      <c r="AD13" s="1026"/>
      <c r="AE13" s="1026"/>
      <c r="AF13" s="1026"/>
      <c r="AG13" s="1026"/>
      <c r="AH13" s="1026"/>
      <c r="AI13" s="1027"/>
      <c r="AJ13" s="1028">
        <v>6000</v>
      </c>
      <c r="AK13" s="1029"/>
      <c r="AL13" s="1029"/>
      <c r="AM13" s="1029"/>
      <c r="AN13" s="1029"/>
      <c r="AO13" s="1029"/>
      <c r="AP13" s="1029"/>
      <c r="AQ13" s="1030"/>
      <c r="AR13" s="1056">
        <v>7.2</v>
      </c>
      <c r="AS13" s="1057"/>
      <c r="AT13" s="1057"/>
      <c r="AU13" s="1057"/>
      <c r="AV13" s="1057"/>
      <c r="AW13" s="1063">
        <v>209.68</v>
      </c>
      <c r="AX13" s="1064"/>
      <c r="AY13" s="1064"/>
      <c r="AZ13" s="1064"/>
      <c r="BA13" s="1065"/>
      <c r="BB13" s="1066">
        <f t="shared" si="0"/>
        <v>1509.7</v>
      </c>
      <c r="BC13" s="1064"/>
      <c r="BD13" s="1064"/>
      <c r="BE13" s="1064"/>
      <c r="BF13" s="1064"/>
      <c r="BG13" s="1064"/>
      <c r="BH13" s="1067"/>
      <c r="BI13" s="1063">
        <v>226.7</v>
      </c>
      <c r="BJ13" s="1064"/>
      <c r="BK13" s="1064"/>
      <c r="BL13" s="1064"/>
      <c r="BM13" s="1064"/>
      <c r="BN13" s="1064"/>
      <c r="BO13" s="1065"/>
      <c r="BP13" s="30">
        <f t="shared" si="1"/>
        <v>1632.24</v>
      </c>
      <c r="BQ13" s="1063">
        <v>248.07</v>
      </c>
      <c r="BR13" s="1064"/>
      <c r="BS13" s="1064"/>
      <c r="BT13" s="1064"/>
      <c r="BU13" s="1064"/>
      <c r="BV13" s="1064"/>
      <c r="BW13" s="1064"/>
      <c r="BX13" s="1065"/>
      <c r="BY13" s="30">
        <f t="shared" ref="BY13:BY19" si="2">BQ13*AR13</f>
        <v>1786.1</v>
      </c>
      <c r="BZ13" s="1033">
        <v>268.55</v>
      </c>
      <c r="CA13" s="1034"/>
      <c r="CB13" s="1034"/>
      <c r="CC13" s="1034"/>
      <c r="CD13" s="1034"/>
      <c r="CE13" s="1034"/>
      <c r="CF13" s="1035"/>
      <c r="CG13" s="29">
        <f t="shared" ref="CG13:CG19" si="3">BZ13*AR13</f>
        <v>1933.56</v>
      </c>
      <c r="CH13" s="1033">
        <v>306.63</v>
      </c>
      <c r="CI13" s="1034"/>
      <c r="CJ13" s="1034"/>
      <c r="CK13" s="1034"/>
      <c r="CL13" s="1034"/>
      <c r="CM13" s="1034"/>
      <c r="CN13" s="1034"/>
      <c r="CO13" s="1034"/>
      <c r="CP13" s="1035"/>
      <c r="CQ13" s="29">
        <f t="shared" ref="CQ13:CQ21" si="4">CH13*AR13</f>
        <v>2207.7399999999998</v>
      </c>
      <c r="CR13" s="1033">
        <v>355.51</v>
      </c>
      <c r="CS13" s="1034"/>
      <c r="CT13" s="1034"/>
      <c r="CU13" s="1034"/>
      <c r="CV13" s="1034"/>
      <c r="CW13" s="1034"/>
      <c r="CX13" s="1034"/>
      <c r="CY13" s="1035"/>
      <c r="CZ13" s="29">
        <f t="shared" ref="CZ13:CZ22" si="5">CR13*AR13</f>
        <v>2559.67</v>
      </c>
      <c r="DA13" s="1033">
        <v>377.96</v>
      </c>
      <c r="DB13" s="1034"/>
      <c r="DC13" s="1034"/>
      <c r="DD13" s="1034"/>
      <c r="DE13" s="1034"/>
      <c r="DF13" s="1034"/>
      <c r="DG13" s="1034"/>
      <c r="DH13" s="1035"/>
      <c r="DI13" s="29">
        <f t="shared" ref="DI13:DI22" si="6">DA13*AR13</f>
        <v>2721.31</v>
      </c>
      <c r="DJ13" s="1058" t="s">
        <v>283</v>
      </c>
      <c r="DK13" s="1059"/>
      <c r="DL13" s="1059"/>
      <c r="DM13" s="1060"/>
      <c r="DN13" s="1061" t="s">
        <v>283</v>
      </c>
      <c r="DO13" s="1059"/>
      <c r="DP13" s="1059"/>
      <c r="DQ13" s="1059"/>
      <c r="DR13" s="1059"/>
      <c r="DS13" s="1062"/>
      <c r="DT13" s="1059" t="s">
        <v>283</v>
      </c>
      <c r="DU13" s="1059"/>
      <c r="DV13" s="1059"/>
      <c r="DW13" s="1059"/>
      <c r="DX13" s="1059"/>
      <c r="DY13" s="1059"/>
      <c r="DZ13" s="1060"/>
    </row>
    <row r="14" spans="1:130" s="6" customFormat="1" ht="18.95" customHeight="1">
      <c r="A14" s="1020">
        <v>5</v>
      </c>
      <c r="B14" s="1021"/>
      <c r="C14" s="1022" t="s">
        <v>961</v>
      </c>
      <c r="D14" s="1023"/>
      <c r="E14" s="1023"/>
      <c r="F14" s="1023"/>
      <c r="G14" s="1023"/>
      <c r="H14" s="1023"/>
      <c r="I14" s="1023"/>
      <c r="J14" s="1023"/>
      <c r="K14" s="1023"/>
      <c r="L14" s="1023"/>
      <c r="M14" s="1023"/>
      <c r="N14" s="1023"/>
      <c r="O14" s="1023"/>
      <c r="P14" s="1023"/>
      <c r="Q14" s="1023"/>
      <c r="R14" s="1023"/>
      <c r="S14" s="1023"/>
      <c r="T14" s="1023"/>
      <c r="U14" s="1023"/>
      <c r="V14" s="1023"/>
      <c r="W14" s="1023"/>
      <c r="X14" s="1023"/>
      <c r="Y14" s="1023"/>
      <c r="Z14" s="1023"/>
      <c r="AA14" s="1024"/>
      <c r="AB14" s="1025">
        <v>1138</v>
      </c>
      <c r="AC14" s="1026"/>
      <c r="AD14" s="1026"/>
      <c r="AE14" s="1026"/>
      <c r="AF14" s="1026"/>
      <c r="AG14" s="1026"/>
      <c r="AH14" s="1026"/>
      <c r="AI14" s="1027"/>
      <c r="AJ14" s="1028">
        <v>6000</v>
      </c>
      <c r="AK14" s="1029"/>
      <c r="AL14" s="1029"/>
      <c r="AM14" s="1029"/>
      <c r="AN14" s="1029"/>
      <c r="AO14" s="1029"/>
      <c r="AP14" s="1029"/>
      <c r="AQ14" s="1030"/>
      <c r="AR14" s="1056">
        <v>6.8280000000000003</v>
      </c>
      <c r="AS14" s="1057"/>
      <c r="AT14" s="1057"/>
      <c r="AU14" s="1057"/>
      <c r="AV14" s="1057"/>
      <c r="AW14" s="1033">
        <v>218.79</v>
      </c>
      <c r="AX14" s="1034"/>
      <c r="AY14" s="1034"/>
      <c r="AZ14" s="1034"/>
      <c r="BA14" s="1035"/>
      <c r="BB14" s="1036">
        <f t="shared" si="0"/>
        <v>1493.9</v>
      </c>
      <c r="BC14" s="1034"/>
      <c r="BD14" s="1034"/>
      <c r="BE14" s="1034"/>
      <c r="BF14" s="1034"/>
      <c r="BG14" s="1034"/>
      <c r="BH14" s="1037"/>
      <c r="BI14" s="1033">
        <v>234.5</v>
      </c>
      <c r="BJ14" s="1034"/>
      <c r="BK14" s="1034"/>
      <c r="BL14" s="1034"/>
      <c r="BM14" s="1034"/>
      <c r="BN14" s="1034"/>
      <c r="BO14" s="1035"/>
      <c r="BP14" s="29">
        <f t="shared" si="1"/>
        <v>1601.17</v>
      </c>
      <c r="BQ14" s="1033">
        <v>261.14999999999998</v>
      </c>
      <c r="BR14" s="1034"/>
      <c r="BS14" s="1034"/>
      <c r="BT14" s="1034"/>
      <c r="BU14" s="1034"/>
      <c r="BV14" s="1034"/>
      <c r="BW14" s="1034"/>
      <c r="BX14" s="1035"/>
      <c r="BY14" s="29">
        <f t="shared" si="2"/>
        <v>1783.13</v>
      </c>
      <c r="BZ14" s="1033">
        <v>282.75</v>
      </c>
      <c r="CA14" s="1034"/>
      <c r="CB14" s="1034"/>
      <c r="CC14" s="1034"/>
      <c r="CD14" s="1034"/>
      <c r="CE14" s="1034"/>
      <c r="CF14" s="1035"/>
      <c r="CG14" s="29">
        <f t="shared" si="3"/>
        <v>1930.62</v>
      </c>
      <c r="CH14" s="1033">
        <v>322.72000000000003</v>
      </c>
      <c r="CI14" s="1034"/>
      <c r="CJ14" s="1034"/>
      <c r="CK14" s="1034"/>
      <c r="CL14" s="1034"/>
      <c r="CM14" s="1034"/>
      <c r="CN14" s="1034"/>
      <c r="CO14" s="1034"/>
      <c r="CP14" s="1035"/>
      <c r="CQ14" s="29">
        <f t="shared" si="4"/>
        <v>2203.5300000000002</v>
      </c>
      <c r="CR14" s="1033">
        <v>374.19</v>
      </c>
      <c r="CS14" s="1034"/>
      <c r="CT14" s="1034"/>
      <c r="CU14" s="1034"/>
      <c r="CV14" s="1034"/>
      <c r="CW14" s="1034"/>
      <c r="CX14" s="1034"/>
      <c r="CY14" s="1035"/>
      <c r="CZ14" s="29">
        <f t="shared" si="5"/>
        <v>2554.9699999999998</v>
      </c>
      <c r="DA14" s="1033">
        <v>397.85</v>
      </c>
      <c r="DB14" s="1034"/>
      <c r="DC14" s="1034"/>
      <c r="DD14" s="1034"/>
      <c r="DE14" s="1034"/>
      <c r="DF14" s="1034"/>
      <c r="DG14" s="1034"/>
      <c r="DH14" s="1035"/>
      <c r="DI14" s="29">
        <f t="shared" si="6"/>
        <v>2716.52</v>
      </c>
      <c r="DJ14" s="1058" t="s">
        <v>283</v>
      </c>
      <c r="DK14" s="1059"/>
      <c r="DL14" s="1059"/>
      <c r="DM14" s="1060"/>
      <c r="DN14" s="1061" t="s">
        <v>283</v>
      </c>
      <c r="DO14" s="1059"/>
      <c r="DP14" s="1059"/>
      <c r="DQ14" s="1059"/>
      <c r="DR14" s="1059"/>
      <c r="DS14" s="1062"/>
      <c r="DT14" s="1059" t="s">
        <v>283</v>
      </c>
      <c r="DU14" s="1059"/>
      <c r="DV14" s="1059"/>
      <c r="DW14" s="1059"/>
      <c r="DX14" s="1059"/>
      <c r="DY14" s="1059"/>
      <c r="DZ14" s="1060"/>
    </row>
    <row r="15" spans="1:130" s="6" customFormat="1" ht="18.95" customHeight="1">
      <c r="A15" s="1020">
        <v>6</v>
      </c>
      <c r="B15" s="1021"/>
      <c r="C15" s="1022" t="s">
        <v>962</v>
      </c>
      <c r="D15" s="1023"/>
      <c r="E15" s="1023"/>
      <c r="F15" s="1023"/>
      <c r="G15" s="1023"/>
      <c r="H15" s="1023"/>
      <c r="I15" s="1023"/>
      <c r="J15" s="1023"/>
      <c r="K15" s="1023"/>
      <c r="L15" s="1023"/>
      <c r="M15" s="1023"/>
      <c r="N15" s="1023"/>
      <c r="O15" s="1023"/>
      <c r="P15" s="1023"/>
      <c r="Q15" s="1023"/>
      <c r="R15" s="1023"/>
      <c r="S15" s="1023"/>
      <c r="T15" s="1023"/>
      <c r="U15" s="1023"/>
      <c r="V15" s="1023"/>
      <c r="W15" s="1023"/>
      <c r="X15" s="1023"/>
      <c r="Y15" s="1023"/>
      <c r="Z15" s="1023"/>
      <c r="AA15" s="1024"/>
      <c r="AB15" s="1025">
        <v>1150</v>
      </c>
      <c r="AC15" s="1026"/>
      <c r="AD15" s="1026"/>
      <c r="AE15" s="1026"/>
      <c r="AF15" s="1026"/>
      <c r="AG15" s="1026"/>
      <c r="AH15" s="1026"/>
      <c r="AI15" s="1027"/>
      <c r="AJ15" s="1028">
        <v>6000</v>
      </c>
      <c r="AK15" s="1029"/>
      <c r="AL15" s="1029"/>
      <c r="AM15" s="1029"/>
      <c r="AN15" s="1029"/>
      <c r="AO15" s="1029"/>
      <c r="AP15" s="1029"/>
      <c r="AQ15" s="1030"/>
      <c r="AR15" s="1056">
        <v>6.9</v>
      </c>
      <c r="AS15" s="1057"/>
      <c r="AT15" s="1057"/>
      <c r="AU15" s="1057"/>
      <c r="AV15" s="1057"/>
      <c r="AW15" s="1033">
        <v>218.79</v>
      </c>
      <c r="AX15" s="1034"/>
      <c r="AY15" s="1034"/>
      <c r="AZ15" s="1034"/>
      <c r="BA15" s="1035"/>
      <c r="BB15" s="1036">
        <f t="shared" si="0"/>
        <v>1509.65</v>
      </c>
      <c r="BC15" s="1034"/>
      <c r="BD15" s="1034"/>
      <c r="BE15" s="1034"/>
      <c r="BF15" s="1034"/>
      <c r="BG15" s="1034"/>
      <c r="BH15" s="1037"/>
      <c r="BI15" s="1033">
        <v>236.56</v>
      </c>
      <c r="BJ15" s="1034"/>
      <c r="BK15" s="1034"/>
      <c r="BL15" s="1034"/>
      <c r="BM15" s="1034"/>
      <c r="BN15" s="1034"/>
      <c r="BO15" s="1035"/>
      <c r="BP15" s="29">
        <f t="shared" si="1"/>
        <v>1632.26</v>
      </c>
      <c r="BQ15" s="1033">
        <v>258.86</v>
      </c>
      <c r="BR15" s="1034"/>
      <c r="BS15" s="1034"/>
      <c r="BT15" s="1034"/>
      <c r="BU15" s="1034"/>
      <c r="BV15" s="1034"/>
      <c r="BW15" s="1034"/>
      <c r="BX15" s="1035"/>
      <c r="BY15" s="29">
        <f t="shared" si="2"/>
        <v>1786.13</v>
      </c>
      <c r="BZ15" s="1033">
        <v>280.22000000000003</v>
      </c>
      <c r="CA15" s="1034"/>
      <c r="CB15" s="1034"/>
      <c r="CC15" s="1034"/>
      <c r="CD15" s="1034"/>
      <c r="CE15" s="1034"/>
      <c r="CF15" s="1035"/>
      <c r="CG15" s="29">
        <f t="shared" si="3"/>
        <v>1933.52</v>
      </c>
      <c r="CH15" s="1033">
        <v>319.95999999999998</v>
      </c>
      <c r="CI15" s="1034"/>
      <c r="CJ15" s="1034"/>
      <c r="CK15" s="1034"/>
      <c r="CL15" s="1034"/>
      <c r="CM15" s="1034"/>
      <c r="CN15" s="1034"/>
      <c r="CO15" s="1034"/>
      <c r="CP15" s="1035"/>
      <c r="CQ15" s="29">
        <f t="shared" si="4"/>
        <v>2207.7199999999998</v>
      </c>
      <c r="CR15" s="1033">
        <v>370.97</v>
      </c>
      <c r="CS15" s="1034"/>
      <c r="CT15" s="1034"/>
      <c r="CU15" s="1034"/>
      <c r="CV15" s="1034"/>
      <c r="CW15" s="1034"/>
      <c r="CX15" s="1034"/>
      <c r="CY15" s="1035"/>
      <c r="CZ15" s="29">
        <f t="shared" si="5"/>
        <v>2559.69</v>
      </c>
      <c r="DA15" s="1033">
        <v>394.39</v>
      </c>
      <c r="DB15" s="1034"/>
      <c r="DC15" s="1034"/>
      <c r="DD15" s="1034"/>
      <c r="DE15" s="1034"/>
      <c r="DF15" s="1034"/>
      <c r="DG15" s="1034"/>
      <c r="DH15" s="1035"/>
      <c r="DI15" s="29">
        <f t="shared" si="6"/>
        <v>2721.29</v>
      </c>
      <c r="DJ15" s="1058" t="s">
        <v>283</v>
      </c>
      <c r="DK15" s="1059"/>
      <c r="DL15" s="1059"/>
      <c r="DM15" s="1060"/>
      <c r="DN15" s="1061" t="s">
        <v>283</v>
      </c>
      <c r="DO15" s="1059"/>
      <c r="DP15" s="1059"/>
      <c r="DQ15" s="1059"/>
      <c r="DR15" s="1059"/>
      <c r="DS15" s="1062"/>
      <c r="DT15" s="1059" t="s">
        <v>283</v>
      </c>
      <c r="DU15" s="1059"/>
      <c r="DV15" s="1059"/>
      <c r="DW15" s="1059"/>
      <c r="DX15" s="1059"/>
      <c r="DY15" s="1059"/>
      <c r="DZ15" s="1060"/>
    </row>
    <row r="16" spans="1:130" s="6" customFormat="1" ht="18.95" customHeight="1">
      <c r="A16" s="1020">
        <v>7</v>
      </c>
      <c r="B16" s="1021"/>
      <c r="C16" s="1022" t="s">
        <v>963</v>
      </c>
      <c r="D16" s="1023"/>
      <c r="E16" s="1023"/>
      <c r="F16" s="1023"/>
      <c r="G16" s="1023"/>
      <c r="H16" s="1023"/>
      <c r="I16" s="1023"/>
      <c r="J16" s="1023"/>
      <c r="K16" s="1023"/>
      <c r="L16" s="1023"/>
      <c r="M16" s="1023"/>
      <c r="N16" s="1023"/>
      <c r="O16" s="1023"/>
      <c r="P16" s="1023"/>
      <c r="Q16" s="1023"/>
      <c r="R16" s="1023"/>
      <c r="S16" s="1023"/>
      <c r="T16" s="1023"/>
      <c r="U16" s="1023"/>
      <c r="V16" s="1023"/>
      <c r="W16" s="1023"/>
      <c r="X16" s="1023"/>
      <c r="Y16" s="1023"/>
      <c r="Z16" s="1023"/>
      <c r="AA16" s="1024"/>
      <c r="AB16" s="1025">
        <v>1150</v>
      </c>
      <c r="AC16" s="1026"/>
      <c r="AD16" s="1026"/>
      <c r="AE16" s="1026"/>
      <c r="AF16" s="1026"/>
      <c r="AG16" s="1026"/>
      <c r="AH16" s="1026"/>
      <c r="AI16" s="1027"/>
      <c r="AJ16" s="1028">
        <v>6000</v>
      </c>
      <c r="AK16" s="1029"/>
      <c r="AL16" s="1029"/>
      <c r="AM16" s="1029"/>
      <c r="AN16" s="1029"/>
      <c r="AO16" s="1029"/>
      <c r="AP16" s="1029"/>
      <c r="AQ16" s="1030"/>
      <c r="AR16" s="1056">
        <v>6.9</v>
      </c>
      <c r="AS16" s="1057"/>
      <c r="AT16" s="1057"/>
      <c r="AU16" s="1057"/>
      <c r="AV16" s="1057"/>
      <c r="AW16" s="1063">
        <v>218.79</v>
      </c>
      <c r="AX16" s="1064"/>
      <c r="AY16" s="1064"/>
      <c r="AZ16" s="1064"/>
      <c r="BA16" s="1065"/>
      <c r="BB16" s="1066">
        <f t="shared" si="0"/>
        <v>1509.65</v>
      </c>
      <c r="BC16" s="1064"/>
      <c r="BD16" s="1064"/>
      <c r="BE16" s="1064"/>
      <c r="BF16" s="1064"/>
      <c r="BG16" s="1064"/>
      <c r="BH16" s="1067"/>
      <c r="BI16" s="1063">
        <v>236.56</v>
      </c>
      <c r="BJ16" s="1064"/>
      <c r="BK16" s="1064"/>
      <c r="BL16" s="1064"/>
      <c r="BM16" s="1064"/>
      <c r="BN16" s="1064"/>
      <c r="BO16" s="1065"/>
      <c r="BP16" s="30">
        <f t="shared" si="1"/>
        <v>1632.26</v>
      </c>
      <c r="BQ16" s="1063">
        <v>258.86</v>
      </c>
      <c r="BR16" s="1064"/>
      <c r="BS16" s="1064"/>
      <c r="BT16" s="1064"/>
      <c r="BU16" s="1064"/>
      <c r="BV16" s="1064"/>
      <c r="BW16" s="1064"/>
      <c r="BX16" s="1065"/>
      <c r="BY16" s="30">
        <f t="shared" si="2"/>
        <v>1786.13</v>
      </c>
      <c r="BZ16" s="1033">
        <v>280.22000000000003</v>
      </c>
      <c r="CA16" s="1034"/>
      <c r="CB16" s="1034"/>
      <c r="CC16" s="1034"/>
      <c r="CD16" s="1034"/>
      <c r="CE16" s="1034"/>
      <c r="CF16" s="1035"/>
      <c r="CG16" s="29">
        <f t="shared" si="3"/>
        <v>1933.52</v>
      </c>
      <c r="CH16" s="1033">
        <v>319.95999999999998</v>
      </c>
      <c r="CI16" s="1034"/>
      <c r="CJ16" s="1034"/>
      <c r="CK16" s="1034"/>
      <c r="CL16" s="1034"/>
      <c r="CM16" s="1034"/>
      <c r="CN16" s="1034"/>
      <c r="CO16" s="1034"/>
      <c r="CP16" s="1035"/>
      <c r="CQ16" s="29">
        <f t="shared" si="4"/>
        <v>2207.7199999999998</v>
      </c>
      <c r="CR16" s="1033">
        <v>370.97</v>
      </c>
      <c r="CS16" s="1034"/>
      <c r="CT16" s="1034"/>
      <c r="CU16" s="1034"/>
      <c r="CV16" s="1034"/>
      <c r="CW16" s="1034"/>
      <c r="CX16" s="1034"/>
      <c r="CY16" s="1035"/>
      <c r="CZ16" s="29">
        <f t="shared" si="5"/>
        <v>2559.69</v>
      </c>
      <c r="DA16" s="1033">
        <v>394.39</v>
      </c>
      <c r="DB16" s="1034"/>
      <c r="DC16" s="1034"/>
      <c r="DD16" s="1034"/>
      <c r="DE16" s="1034"/>
      <c r="DF16" s="1034"/>
      <c r="DG16" s="1034"/>
      <c r="DH16" s="1035"/>
      <c r="DI16" s="29">
        <f t="shared" si="6"/>
        <v>2721.29</v>
      </c>
      <c r="DJ16" s="1058" t="s">
        <v>283</v>
      </c>
      <c r="DK16" s="1059"/>
      <c r="DL16" s="1059"/>
      <c r="DM16" s="1060"/>
      <c r="DN16" s="1061" t="s">
        <v>283</v>
      </c>
      <c r="DO16" s="1059"/>
      <c r="DP16" s="1059"/>
      <c r="DQ16" s="1059"/>
      <c r="DR16" s="1059"/>
      <c r="DS16" s="1062"/>
      <c r="DT16" s="1059" t="s">
        <v>283</v>
      </c>
      <c r="DU16" s="1059"/>
      <c r="DV16" s="1059"/>
      <c r="DW16" s="1059"/>
      <c r="DX16" s="1059"/>
      <c r="DY16" s="1059"/>
      <c r="DZ16" s="1060"/>
    </row>
    <row r="17" spans="1:130" s="6" customFormat="1" ht="18.95" customHeight="1">
      <c r="A17" s="1020">
        <v>8</v>
      </c>
      <c r="B17" s="1021"/>
      <c r="C17" s="1022" t="s">
        <v>964</v>
      </c>
      <c r="D17" s="1023"/>
      <c r="E17" s="1023"/>
      <c r="F17" s="1023"/>
      <c r="G17" s="1023"/>
      <c r="H17" s="1023"/>
      <c r="I17" s="1023"/>
      <c r="J17" s="1023"/>
      <c r="K17" s="1023"/>
      <c r="L17" s="1023"/>
      <c r="M17" s="1023"/>
      <c r="N17" s="1023"/>
      <c r="O17" s="1023"/>
      <c r="P17" s="1023"/>
      <c r="Q17" s="1023"/>
      <c r="R17" s="1023"/>
      <c r="S17" s="1023"/>
      <c r="T17" s="1023"/>
      <c r="U17" s="1023"/>
      <c r="V17" s="1023"/>
      <c r="W17" s="1023"/>
      <c r="X17" s="1023"/>
      <c r="Y17" s="1023"/>
      <c r="Z17" s="1023"/>
      <c r="AA17" s="1024"/>
      <c r="AB17" s="1025">
        <v>1051</v>
      </c>
      <c r="AC17" s="1026"/>
      <c r="AD17" s="1026"/>
      <c r="AE17" s="1026"/>
      <c r="AF17" s="1026"/>
      <c r="AG17" s="1026"/>
      <c r="AH17" s="1026"/>
      <c r="AI17" s="1027"/>
      <c r="AJ17" s="1028">
        <v>6000</v>
      </c>
      <c r="AK17" s="1029"/>
      <c r="AL17" s="1029"/>
      <c r="AM17" s="1029"/>
      <c r="AN17" s="1029"/>
      <c r="AO17" s="1029"/>
      <c r="AP17" s="1029"/>
      <c r="AQ17" s="1030"/>
      <c r="AR17" s="1056">
        <v>6.306</v>
      </c>
      <c r="AS17" s="1057"/>
      <c r="AT17" s="1057"/>
      <c r="AU17" s="1057"/>
      <c r="AV17" s="1057"/>
      <c r="AW17" s="1033">
        <v>239.4</v>
      </c>
      <c r="AX17" s="1034"/>
      <c r="AY17" s="1034"/>
      <c r="AZ17" s="1034"/>
      <c r="BA17" s="1035"/>
      <c r="BB17" s="1036">
        <f t="shared" si="0"/>
        <v>1509.66</v>
      </c>
      <c r="BC17" s="1034"/>
      <c r="BD17" s="1034"/>
      <c r="BE17" s="1034"/>
      <c r="BF17" s="1034"/>
      <c r="BG17" s="1034"/>
      <c r="BH17" s="1037"/>
      <c r="BI17" s="1033">
        <v>258.83999999999997</v>
      </c>
      <c r="BJ17" s="1034"/>
      <c r="BK17" s="1034"/>
      <c r="BL17" s="1034"/>
      <c r="BM17" s="1034"/>
      <c r="BN17" s="1034"/>
      <c r="BO17" s="1035"/>
      <c r="BP17" s="29">
        <f t="shared" si="1"/>
        <v>1632.25</v>
      </c>
      <c r="BQ17" s="1033">
        <v>283.24</v>
      </c>
      <c r="BR17" s="1034"/>
      <c r="BS17" s="1034"/>
      <c r="BT17" s="1034"/>
      <c r="BU17" s="1034"/>
      <c r="BV17" s="1034"/>
      <c r="BW17" s="1034"/>
      <c r="BX17" s="1035"/>
      <c r="BY17" s="29">
        <f t="shared" si="2"/>
        <v>1786.11</v>
      </c>
      <c r="BZ17" s="1033">
        <v>306.62</v>
      </c>
      <c r="CA17" s="1034"/>
      <c r="CB17" s="1034"/>
      <c r="CC17" s="1034"/>
      <c r="CD17" s="1034"/>
      <c r="CE17" s="1034"/>
      <c r="CF17" s="1035"/>
      <c r="CG17" s="29">
        <f t="shared" si="3"/>
        <v>1933.55</v>
      </c>
      <c r="CH17" s="1033">
        <v>350.1</v>
      </c>
      <c r="CI17" s="1034"/>
      <c r="CJ17" s="1034"/>
      <c r="CK17" s="1034"/>
      <c r="CL17" s="1034"/>
      <c r="CM17" s="1034"/>
      <c r="CN17" s="1034"/>
      <c r="CO17" s="1034"/>
      <c r="CP17" s="1035"/>
      <c r="CQ17" s="29">
        <f t="shared" si="4"/>
        <v>2207.73</v>
      </c>
      <c r="CR17" s="1033">
        <v>405.91</v>
      </c>
      <c r="CS17" s="1034"/>
      <c r="CT17" s="1034"/>
      <c r="CU17" s="1034"/>
      <c r="CV17" s="1034"/>
      <c r="CW17" s="1034"/>
      <c r="CX17" s="1034"/>
      <c r="CY17" s="1035"/>
      <c r="CZ17" s="29">
        <f t="shared" si="5"/>
        <v>2559.67</v>
      </c>
      <c r="DA17" s="1033">
        <v>431.54</v>
      </c>
      <c r="DB17" s="1034"/>
      <c r="DC17" s="1034"/>
      <c r="DD17" s="1034"/>
      <c r="DE17" s="1034"/>
      <c r="DF17" s="1034"/>
      <c r="DG17" s="1034"/>
      <c r="DH17" s="1035"/>
      <c r="DI17" s="29">
        <f t="shared" si="6"/>
        <v>2721.29</v>
      </c>
      <c r="DJ17" s="1058" t="s">
        <v>283</v>
      </c>
      <c r="DK17" s="1059"/>
      <c r="DL17" s="1059"/>
      <c r="DM17" s="1060"/>
      <c r="DN17" s="1061" t="s">
        <v>283</v>
      </c>
      <c r="DO17" s="1059"/>
      <c r="DP17" s="1059"/>
      <c r="DQ17" s="1059"/>
      <c r="DR17" s="1059"/>
      <c r="DS17" s="1062"/>
      <c r="DT17" s="1059" t="s">
        <v>283</v>
      </c>
      <c r="DU17" s="1059"/>
      <c r="DV17" s="1059"/>
      <c r="DW17" s="1059"/>
      <c r="DX17" s="1059"/>
      <c r="DY17" s="1059"/>
      <c r="DZ17" s="1060"/>
    </row>
    <row r="18" spans="1:130" s="6" customFormat="1" ht="18.95" customHeight="1">
      <c r="A18" s="1020">
        <v>9</v>
      </c>
      <c r="B18" s="1021"/>
      <c r="C18" s="1022" t="s">
        <v>965</v>
      </c>
      <c r="D18" s="1023"/>
      <c r="E18" s="1023"/>
      <c r="F18" s="1023"/>
      <c r="G18" s="1023"/>
      <c r="H18" s="1023"/>
      <c r="I18" s="1023"/>
      <c r="J18" s="1023"/>
      <c r="K18" s="1023"/>
      <c r="L18" s="1023"/>
      <c r="M18" s="1023"/>
      <c r="N18" s="1023"/>
      <c r="O18" s="1023"/>
      <c r="P18" s="1023"/>
      <c r="Q18" s="1023"/>
      <c r="R18" s="1023"/>
      <c r="S18" s="1023"/>
      <c r="T18" s="1023"/>
      <c r="U18" s="1023"/>
      <c r="V18" s="1023"/>
      <c r="W18" s="1023"/>
      <c r="X18" s="1023"/>
      <c r="Y18" s="1023"/>
      <c r="Z18" s="1023"/>
      <c r="AA18" s="1024"/>
      <c r="AB18" s="1025">
        <v>1060</v>
      </c>
      <c r="AC18" s="1026"/>
      <c r="AD18" s="1026"/>
      <c r="AE18" s="1026"/>
      <c r="AF18" s="1026"/>
      <c r="AG18" s="1026"/>
      <c r="AH18" s="1026"/>
      <c r="AI18" s="1027"/>
      <c r="AJ18" s="1028">
        <v>6000</v>
      </c>
      <c r="AK18" s="1029"/>
      <c r="AL18" s="1029"/>
      <c r="AM18" s="1029"/>
      <c r="AN18" s="1029"/>
      <c r="AO18" s="1029"/>
      <c r="AP18" s="1029"/>
      <c r="AQ18" s="1030"/>
      <c r="AR18" s="1056">
        <v>6.36</v>
      </c>
      <c r="AS18" s="1057"/>
      <c r="AT18" s="1057"/>
      <c r="AU18" s="1057"/>
      <c r="AV18" s="1057"/>
      <c r="AW18" s="1058" t="s">
        <v>283</v>
      </c>
      <c r="AX18" s="1059"/>
      <c r="AY18" s="1059"/>
      <c r="AZ18" s="1059"/>
      <c r="BA18" s="1060"/>
      <c r="BB18" s="1068" t="s">
        <v>283</v>
      </c>
      <c r="BC18" s="1069"/>
      <c r="BD18" s="1069"/>
      <c r="BE18" s="1069"/>
      <c r="BF18" s="1069"/>
      <c r="BG18" s="1069"/>
      <c r="BH18" s="1070"/>
      <c r="BI18" s="1058" t="s">
        <v>283</v>
      </c>
      <c r="BJ18" s="1059"/>
      <c r="BK18" s="1059"/>
      <c r="BL18" s="1059"/>
      <c r="BM18" s="1059"/>
      <c r="BN18" s="1059"/>
      <c r="BO18" s="1060"/>
      <c r="BP18" s="33" t="s">
        <v>283</v>
      </c>
      <c r="BQ18" s="1033">
        <v>280.83999999999997</v>
      </c>
      <c r="BR18" s="1034"/>
      <c r="BS18" s="1034"/>
      <c r="BT18" s="1034"/>
      <c r="BU18" s="1034"/>
      <c r="BV18" s="1034"/>
      <c r="BW18" s="1034"/>
      <c r="BX18" s="1035"/>
      <c r="BY18" s="30">
        <f t="shared" si="2"/>
        <v>1786.14</v>
      </c>
      <c r="BZ18" s="1033">
        <v>304.02</v>
      </c>
      <c r="CA18" s="1034"/>
      <c r="CB18" s="1034"/>
      <c r="CC18" s="1034"/>
      <c r="CD18" s="1034"/>
      <c r="CE18" s="1034"/>
      <c r="CF18" s="1035"/>
      <c r="CG18" s="29">
        <f t="shared" si="3"/>
        <v>1933.57</v>
      </c>
      <c r="CH18" s="1033">
        <v>347.13</v>
      </c>
      <c r="CI18" s="1034"/>
      <c r="CJ18" s="1034"/>
      <c r="CK18" s="1034"/>
      <c r="CL18" s="1034"/>
      <c r="CM18" s="1034"/>
      <c r="CN18" s="1034"/>
      <c r="CO18" s="1034"/>
      <c r="CP18" s="1035"/>
      <c r="CQ18" s="29">
        <f t="shared" si="4"/>
        <v>2207.75</v>
      </c>
      <c r="CR18" s="1033">
        <v>402.47</v>
      </c>
      <c r="CS18" s="1034"/>
      <c r="CT18" s="1034"/>
      <c r="CU18" s="1034"/>
      <c r="CV18" s="1034"/>
      <c r="CW18" s="1034"/>
      <c r="CX18" s="1034"/>
      <c r="CY18" s="1035"/>
      <c r="CZ18" s="29">
        <f t="shared" si="5"/>
        <v>2559.71</v>
      </c>
      <c r="DA18" s="1033">
        <v>427.88</v>
      </c>
      <c r="DB18" s="1034"/>
      <c r="DC18" s="1034"/>
      <c r="DD18" s="1034"/>
      <c r="DE18" s="1034"/>
      <c r="DF18" s="1034"/>
      <c r="DG18" s="1034"/>
      <c r="DH18" s="1035"/>
      <c r="DI18" s="29">
        <f t="shared" si="6"/>
        <v>2721.32</v>
      </c>
      <c r="DJ18" s="1033">
        <v>481.44</v>
      </c>
      <c r="DK18" s="1034"/>
      <c r="DL18" s="1034"/>
      <c r="DM18" s="1035"/>
      <c r="DN18" s="1061" t="s">
        <v>283</v>
      </c>
      <c r="DO18" s="1059"/>
      <c r="DP18" s="1059"/>
      <c r="DQ18" s="1059"/>
      <c r="DR18" s="1059"/>
      <c r="DS18" s="1062"/>
      <c r="DT18" s="1059" t="s">
        <v>283</v>
      </c>
      <c r="DU18" s="1059"/>
      <c r="DV18" s="1059"/>
      <c r="DW18" s="1059"/>
      <c r="DX18" s="1059"/>
      <c r="DY18" s="1059"/>
      <c r="DZ18" s="1060"/>
    </row>
    <row r="19" spans="1:130" s="6" customFormat="1" ht="18.95" customHeight="1">
      <c r="A19" s="1020">
        <v>10</v>
      </c>
      <c r="B19" s="1021"/>
      <c r="C19" s="1022" t="s">
        <v>966</v>
      </c>
      <c r="D19" s="1023"/>
      <c r="E19" s="1023"/>
      <c r="F19" s="1023"/>
      <c r="G19" s="1023"/>
      <c r="H19" s="1023"/>
      <c r="I19" s="1023"/>
      <c r="J19" s="1023"/>
      <c r="K19" s="1023"/>
      <c r="L19" s="1023"/>
      <c r="M19" s="1023"/>
      <c r="N19" s="1023"/>
      <c r="O19" s="1023"/>
      <c r="P19" s="1023"/>
      <c r="Q19" s="1023"/>
      <c r="R19" s="1023"/>
      <c r="S19" s="1023"/>
      <c r="T19" s="1023"/>
      <c r="U19" s="1023"/>
      <c r="V19" s="1023"/>
      <c r="W19" s="1023"/>
      <c r="X19" s="1023"/>
      <c r="Y19" s="1023"/>
      <c r="Z19" s="1023"/>
      <c r="AA19" s="1024"/>
      <c r="AB19" s="1025">
        <v>1047</v>
      </c>
      <c r="AC19" s="1026"/>
      <c r="AD19" s="1026"/>
      <c r="AE19" s="1026"/>
      <c r="AF19" s="1026"/>
      <c r="AG19" s="1026"/>
      <c r="AH19" s="1026"/>
      <c r="AI19" s="1027"/>
      <c r="AJ19" s="1028">
        <v>6000</v>
      </c>
      <c r="AK19" s="1029"/>
      <c r="AL19" s="1029"/>
      <c r="AM19" s="1029"/>
      <c r="AN19" s="1029"/>
      <c r="AO19" s="1029"/>
      <c r="AP19" s="1029"/>
      <c r="AQ19" s="1030"/>
      <c r="AR19" s="1056">
        <v>6.282</v>
      </c>
      <c r="AS19" s="1057"/>
      <c r="AT19" s="1057"/>
      <c r="AU19" s="1057"/>
      <c r="AV19" s="1057"/>
      <c r="AW19" s="1058" t="s">
        <v>283</v>
      </c>
      <c r="AX19" s="1059"/>
      <c r="AY19" s="1059"/>
      <c r="AZ19" s="1059"/>
      <c r="BA19" s="1060"/>
      <c r="BB19" s="1068" t="s">
        <v>283</v>
      </c>
      <c r="BC19" s="1069"/>
      <c r="BD19" s="1069"/>
      <c r="BE19" s="1069"/>
      <c r="BF19" s="1069"/>
      <c r="BG19" s="1069"/>
      <c r="BH19" s="1070"/>
      <c r="BI19" s="1058" t="s">
        <v>283</v>
      </c>
      <c r="BJ19" s="1059"/>
      <c r="BK19" s="1059"/>
      <c r="BL19" s="1059"/>
      <c r="BM19" s="1059"/>
      <c r="BN19" s="1059"/>
      <c r="BO19" s="1060"/>
      <c r="BP19" s="33" t="s">
        <v>283</v>
      </c>
      <c r="BQ19" s="1033">
        <v>284.33</v>
      </c>
      <c r="BR19" s="1034"/>
      <c r="BS19" s="1034"/>
      <c r="BT19" s="1034"/>
      <c r="BU19" s="1034"/>
      <c r="BV19" s="1034"/>
      <c r="BW19" s="1034"/>
      <c r="BX19" s="1035"/>
      <c r="BY19" s="29">
        <f t="shared" si="2"/>
        <v>1786.16</v>
      </c>
      <c r="BZ19" s="1033">
        <v>307.79000000000002</v>
      </c>
      <c r="CA19" s="1034"/>
      <c r="CB19" s="1034"/>
      <c r="CC19" s="1034"/>
      <c r="CD19" s="1034"/>
      <c r="CE19" s="1034"/>
      <c r="CF19" s="1035"/>
      <c r="CG19" s="29">
        <f t="shared" si="3"/>
        <v>1933.54</v>
      </c>
      <c r="CH19" s="1033">
        <v>351.44</v>
      </c>
      <c r="CI19" s="1034"/>
      <c r="CJ19" s="1034"/>
      <c r="CK19" s="1034"/>
      <c r="CL19" s="1034"/>
      <c r="CM19" s="1034"/>
      <c r="CN19" s="1034"/>
      <c r="CO19" s="1034"/>
      <c r="CP19" s="1035"/>
      <c r="CQ19" s="29">
        <f t="shared" si="4"/>
        <v>2207.75</v>
      </c>
      <c r="CR19" s="1033">
        <v>407.46</v>
      </c>
      <c r="CS19" s="1034"/>
      <c r="CT19" s="1034"/>
      <c r="CU19" s="1034"/>
      <c r="CV19" s="1034"/>
      <c r="CW19" s="1034"/>
      <c r="CX19" s="1034"/>
      <c r="CY19" s="1035"/>
      <c r="CZ19" s="29">
        <f t="shared" si="5"/>
        <v>2559.66</v>
      </c>
      <c r="DA19" s="1033">
        <v>433.19</v>
      </c>
      <c r="DB19" s="1034"/>
      <c r="DC19" s="1034"/>
      <c r="DD19" s="1034"/>
      <c r="DE19" s="1034"/>
      <c r="DF19" s="1034"/>
      <c r="DG19" s="1034"/>
      <c r="DH19" s="1035"/>
      <c r="DI19" s="29">
        <f t="shared" si="6"/>
        <v>2721.3</v>
      </c>
      <c r="DJ19" s="1033">
        <v>487.41</v>
      </c>
      <c r="DK19" s="1034"/>
      <c r="DL19" s="1034"/>
      <c r="DM19" s="1035"/>
      <c r="DN19" s="1061" t="s">
        <v>283</v>
      </c>
      <c r="DO19" s="1059"/>
      <c r="DP19" s="1059"/>
      <c r="DQ19" s="1059"/>
      <c r="DR19" s="1059"/>
      <c r="DS19" s="1062"/>
      <c r="DT19" s="1059" t="s">
        <v>283</v>
      </c>
      <c r="DU19" s="1059"/>
      <c r="DV19" s="1059"/>
      <c r="DW19" s="1059"/>
      <c r="DX19" s="1059"/>
      <c r="DY19" s="1059"/>
      <c r="DZ19" s="1060"/>
    </row>
    <row r="20" spans="1:130" s="6" customFormat="1" ht="18.95" customHeight="1">
      <c r="A20" s="1020">
        <v>11</v>
      </c>
      <c r="B20" s="1021"/>
      <c r="C20" s="1022" t="s">
        <v>967</v>
      </c>
      <c r="D20" s="1023"/>
      <c r="E20" s="1023"/>
      <c r="F20" s="1023"/>
      <c r="G20" s="1023"/>
      <c r="H20" s="1023"/>
      <c r="I20" s="1023"/>
      <c r="J20" s="1023"/>
      <c r="K20" s="1023"/>
      <c r="L20" s="1023"/>
      <c r="M20" s="1023"/>
      <c r="N20" s="1023"/>
      <c r="O20" s="1023"/>
      <c r="P20" s="1023"/>
      <c r="Q20" s="1023"/>
      <c r="R20" s="1023"/>
      <c r="S20" s="1023"/>
      <c r="T20" s="1023"/>
      <c r="U20" s="1023"/>
      <c r="V20" s="1023"/>
      <c r="W20" s="1023"/>
      <c r="X20" s="1023"/>
      <c r="Y20" s="1023"/>
      <c r="Z20" s="1023"/>
      <c r="AA20" s="1024"/>
      <c r="AB20" s="1025">
        <v>902</v>
      </c>
      <c r="AC20" s="1026"/>
      <c r="AD20" s="1026"/>
      <c r="AE20" s="1026"/>
      <c r="AF20" s="1026"/>
      <c r="AG20" s="1026"/>
      <c r="AH20" s="1026"/>
      <c r="AI20" s="1027"/>
      <c r="AJ20" s="1028">
        <v>6000</v>
      </c>
      <c r="AK20" s="1029"/>
      <c r="AL20" s="1029"/>
      <c r="AM20" s="1029"/>
      <c r="AN20" s="1029"/>
      <c r="AO20" s="1029"/>
      <c r="AP20" s="1029"/>
      <c r="AQ20" s="1030"/>
      <c r="AR20" s="1056">
        <v>5.4119999999999999</v>
      </c>
      <c r="AS20" s="1057"/>
      <c r="AT20" s="1057"/>
      <c r="AU20" s="1057"/>
      <c r="AV20" s="1057"/>
      <c r="AW20" s="1058" t="s">
        <v>283</v>
      </c>
      <c r="AX20" s="1059"/>
      <c r="AY20" s="1059"/>
      <c r="AZ20" s="1059"/>
      <c r="BA20" s="1060"/>
      <c r="BB20" s="1068" t="s">
        <v>283</v>
      </c>
      <c r="BC20" s="1069"/>
      <c r="BD20" s="1069"/>
      <c r="BE20" s="1069"/>
      <c r="BF20" s="1069"/>
      <c r="BG20" s="1069"/>
      <c r="BH20" s="1070"/>
      <c r="BI20" s="1058" t="s">
        <v>283</v>
      </c>
      <c r="BJ20" s="1059"/>
      <c r="BK20" s="1059"/>
      <c r="BL20" s="1059"/>
      <c r="BM20" s="1059"/>
      <c r="BN20" s="1059"/>
      <c r="BO20" s="1060"/>
      <c r="BP20" s="33" t="s">
        <v>283</v>
      </c>
      <c r="BQ20" s="1058" t="s">
        <v>283</v>
      </c>
      <c r="BR20" s="1059"/>
      <c r="BS20" s="1059"/>
      <c r="BT20" s="1059"/>
      <c r="BU20" s="1059"/>
      <c r="BV20" s="1059"/>
      <c r="BW20" s="1059"/>
      <c r="BX20" s="1060"/>
      <c r="BY20" s="33" t="s">
        <v>283</v>
      </c>
      <c r="BZ20" s="1058" t="s">
        <v>283</v>
      </c>
      <c r="CA20" s="1059"/>
      <c r="CB20" s="1059"/>
      <c r="CC20" s="1059"/>
      <c r="CD20" s="1059"/>
      <c r="CE20" s="1059"/>
      <c r="CF20" s="1060"/>
      <c r="CG20" s="33" t="s">
        <v>283</v>
      </c>
      <c r="CH20" s="1033">
        <v>407.94</v>
      </c>
      <c r="CI20" s="1034"/>
      <c r="CJ20" s="1034"/>
      <c r="CK20" s="1034"/>
      <c r="CL20" s="1034"/>
      <c r="CM20" s="1034"/>
      <c r="CN20" s="1034"/>
      <c r="CO20" s="1034"/>
      <c r="CP20" s="1035"/>
      <c r="CQ20" s="29">
        <f t="shared" si="4"/>
        <v>2207.77</v>
      </c>
      <c r="CR20" s="1033">
        <v>472.96</v>
      </c>
      <c r="CS20" s="1034"/>
      <c r="CT20" s="1034"/>
      <c r="CU20" s="1034"/>
      <c r="CV20" s="1034"/>
      <c r="CW20" s="1034"/>
      <c r="CX20" s="1034"/>
      <c r="CY20" s="1035"/>
      <c r="CZ20" s="29">
        <f t="shared" si="5"/>
        <v>2559.66</v>
      </c>
      <c r="DA20" s="1063">
        <v>502.83</v>
      </c>
      <c r="DB20" s="1064"/>
      <c r="DC20" s="1064"/>
      <c r="DD20" s="1064"/>
      <c r="DE20" s="1064"/>
      <c r="DF20" s="1064"/>
      <c r="DG20" s="1064"/>
      <c r="DH20" s="1065"/>
      <c r="DI20" s="30">
        <f t="shared" si="6"/>
        <v>2721.32</v>
      </c>
      <c r="DJ20" s="1033">
        <v>565.77</v>
      </c>
      <c r="DK20" s="1034"/>
      <c r="DL20" s="1034"/>
      <c r="DM20" s="1035"/>
      <c r="DN20" s="1036">
        <v>631.92999999999995</v>
      </c>
      <c r="DO20" s="1034"/>
      <c r="DP20" s="1034"/>
      <c r="DQ20" s="1034"/>
      <c r="DR20" s="1034"/>
      <c r="DS20" s="1037"/>
      <c r="DT20" s="1034">
        <v>706.02</v>
      </c>
      <c r="DU20" s="1034"/>
      <c r="DV20" s="1034"/>
      <c r="DW20" s="1034"/>
      <c r="DX20" s="1034"/>
      <c r="DY20" s="1034"/>
      <c r="DZ20" s="1035"/>
    </row>
    <row r="21" spans="1:130" s="6" customFormat="1" ht="18.95" customHeight="1">
      <c r="A21" s="1020">
        <v>12</v>
      </c>
      <c r="B21" s="1021"/>
      <c r="C21" s="1022" t="s">
        <v>967</v>
      </c>
      <c r="D21" s="1023"/>
      <c r="E21" s="1023"/>
      <c r="F21" s="1023"/>
      <c r="G21" s="1023"/>
      <c r="H21" s="1023"/>
      <c r="I21" s="1023"/>
      <c r="J21" s="1023"/>
      <c r="K21" s="1023"/>
      <c r="L21" s="1023"/>
      <c r="M21" s="1023"/>
      <c r="N21" s="1023"/>
      <c r="O21" s="1023"/>
      <c r="P21" s="1023"/>
      <c r="Q21" s="1023"/>
      <c r="R21" s="1023"/>
      <c r="S21" s="1023"/>
      <c r="T21" s="1023"/>
      <c r="U21" s="1023"/>
      <c r="V21" s="1023"/>
      <c r="W21" s="1023"/>
      <c r="X21" s="1023"/>
      <c r="Y21" s="1023"/>
      <c r="Z21" s="1023"/>
      <c r="AA21" s="1024"/>
      <c r="AB21" s="1025">
        <v>902</v>
      </c>
      <c r="AC21" s="1026"/>
      <c r="AD21" s="1026"/>
      <c r="AE21" s="1026"/>
      <c r="AF21" s="1026"/>
      <c r="AG21" s="1026"/>
      <c r="AH21" s="1026"/>
      <c r="AI21" s="1027"/>
      <c r="AJ21" s="1028">
        <v>12000</v>
      </c>
      <c r="AK21" s="1029"/>
      <c r="AL21" s="1029"/>
      <c r="AM21" s="1029"/>
      <c r="AN21" s="1029"/>
      <c r="AO21" s="1029"/>
      <c r="AP21" s="1029"/>
      <c r="AQ21" s="1030"/>
      <c r="AR21" s="1056">
        <v>10.824</v>
      </c>
      <c r="AS21" s="1057"/>
      <c r="AT21" s="1057"/>
      <c r="AU21" s="1057"/>
      <c r="AV21" s="1057"/>
      <c r="AW21" s="1058"/>
      <c r="AX21" s="1059"/>
      <c r="AY21" s="1059"/>
      <c r="AZ21" s="1059"/>
      <c r="BA21" s="1060"/>
      <c r="BB21" s="1068" t="s">
        <v>283</v>
      </c>
      <c r="BC21" s="1069"/>
      <c r="BD21" s="1069"/>
      <c r="BE21" s="1069"/>
      <c r="BF21" s="1069"/>
      <c r="BG21" s="1069"/>
      <c r="BH21" s="1070"/>
      <c r="BI21" s="1058" t="s">
        <v>283</v>
      </c>
      <c r="BJ21" s="1059"/>
      <c r="BK21" s="1059"/>
      <c r="BL21" s="1059"/>
      <c r="BM21" s="1059"/>
      <c r="BN21" s="1059"/>
      <c r="BO21" s="1060"/>
      <c r="BP21" s="33" t="s">
        <v>283</v>
      </c>
      <c r="BQ21" s="1058"/>
      <c r="BR21" s="1059"/>
      <c r="BS21" s="1059"/>
      <c r="BT21" s="1059"/>
      <c r="BU21" s="1059"/>
      <c r="BV21" s="1059"/>
      <c r="BW21" s="1059"/>
      <c r="BX21" s="1060"/>
      <c r="BY21" s="33" t="s">
        <v>283</v>
      </c>
      <c r="BZ21" s="1058"/>
      <c r="CA21" s="1059"/>
      <c r="CB21" s="1059"/>
      <c r="CC21" s="1059"/>
      <c r="CD21" s="1059"/>
      <c r="CE21" s="1059"/>
      <c r="CF21" s="1060"/>
      <c r="CG21" s="33" t="s">
        <v>283</v>
      </c>
      <c r="CH21" s="1033">
        <v>407.94</v>
      </c>
      <c r="CI21" s="1034"/>
      <c r="CJ21" s="1034"/>
      <c r="CK21" s="1034"/>
      <c r="CL21" s="1034"/>
      <c r="CM21" s="1034"/>
      <c r="CN21" s="1034"/>
      <c r="CO21" s="1034"/>
      <c r="CP21" s="1035"/>
      <c r="CQ21" s="29">
        <f t="shared" si="4"/>
        <v>4415.54</v>
      </c>
      <c r="CR21" s="1033">
        <v>472.96</v>
      </c>
      <c r="CS21" s="1034"/>
      <c r="CT21" s="1034"/>
      <c r="CU21" s="1034"/>
      <c r="CV21" s="1034"/>
      <c r="CW21" s="1034"/>
      <c r="CX21" s="1034"/>
      <c r="CY21" s="1035"/>
      <c r="CZ21" s="29">
        <f t="shared" si="5"/>
        <v>5119.32</v>
      </c>
      <c r="DA21" s="1063">
        <v>502.83</v>
      </c>
      <c r="DB21" s="1064"/>
      <c r="DC21" s="1064"/>
      <c r="DD21" s="1064"/>
      <c r="DE21" s="1064"/>
      <c r="DF21" s="1064"/>
      <c r="DG21" s="1064"/>
      <c r="DH21" s="1065"/>
      <c r="DI21" s="30">
        <f t="shared" si="6"/>
        <v>5442.63</v>
      </c>
      <c r="DJ21" s="1033">
        <v>565.77</v>
      </c>
      <c r="DK21" s="1034"/>
      <c r="DL21" s="1034"/>
      <c r="DM21" s="1035"/>
      <c r="DN21" s="1036">
        <v>631.92999999999995</v>
      </c>
      <c r="DO21" s="1034"/>
      <c r="DP21" s="1034"/>
      <c r="DQ21" s="1034"/>
      <c r="DR21" s="1034"/>
      <c r="DS21" s="1037"/>
      <c r="DT21" s="1034">
        <v>706.02</v>
      </c>
      <c r="DU21" s="1034"/>
      <c r="DV21" s="1034"/>
      <c r="DW21" s="1034"/>
      <c r="DX21" s="1034"/>
      <c r="DY21" s="1034"/>
      <c r="DZ21" s="1035"/>
    </row>
    <row r="22" spans="1:130" s="6" customFormat="1" ht="18.95" customHeight="1">
      <c r="A22" s="1020">
        <v>13</v>
      </c>
      <c r="B22" s="1021"/>
      <c r="C22" s="1022" t="s">
        <v>968</v>
      </c>
      <c r="D22" s="1023"/>
      <c r="E22" s="1023"/>
      <c r="F22" s="1023"/>
      <c r="G22" s="1023"/>
      <c r="H22" s="1023"/>
      <c r="I22" s="1023"/>
      <c r="J22" s="1023"/>
      <c r="K22" s="1023"/>
      <c r="L22" s="1023"/>
      <c r="M22" s="1023"/>
      <c r="N22" s="1023"/>
      <c r="O22" s="1023"/>
      <c r="P22" s="1023"/>
      <c r="Q22" s="1023"/>
      <c r="R22" s="1023"/>
      <c r="S22" s="1023"/>
      <c r="T22" s="1023"/>
      <c r="U22" s="1023"/>
      <c r="V22" s="1023"/>
      <c r="W22" s="1023"/>
      <c r="X22" s="1023"/>
      <c r="Y22" s="1023"/>
      <c r="Z22" s="1023"/>
      <c r="AA22" s="1024"/>
      <c r="AB22" s="1025">
        <v>800</v>
      </c>
      <c r="AC22" s="1026"/>
      <c r="AD22" s="1026"/>
      <c r="AE22" s="1026"/>
      <c r="AF22" s="1026"/>
      <c r="AG22" s="1026"/>
      <c r="AH22" s="1026"/>
      <c r="AI22" s="1027"/>
      <c r="AJ22" s="1028">
        <v>12000</v>
      </c>
      <c r="AK22" s="1029"/>
      <c r="AL22" s="1029"/>
      <c r="AM22" s="1029"/>
      <c r="AN22" s="1029"/>
      <c r="AO22" s="1029"/>
      <c r="AP22" s="1029"/>
      <c r="AQ22" s="1030"/>
      <c r="AR22" s="1056">
        <v>9.6</v>
      </c>
      <c r="AS22" s="1057"/>
      <c r="AT22" s="1057"/>
      <c r="AU22" s="1057"/>
      <c r="AV22" s="1057"/>
      <c r="AW22" s="1058" t="s">
        <v>283</v>
      </c>
      <c r="AX22" s="1059"/>
      <c r="AY22" s="1059"/>
      <c r="AZ22" s="1059"/>
      <c r="BA22" s="1060"/>
      <c r="BB22" s="1068" t="s">
        <v>283</v>
      </c>
      <c r="BC22" s="1069"/>
      <c r="BD22" s="1069"/>
      <c r="BE22" s="1069"/>
      <c r="BF22" s="1069"/>
      <c r="BG22" s="1069"/>
      <c r="BH22" s="1070"/>
      <c r="BI22" s="1058" t="s">
        <v>283</v>
      </c>
      <c r="BJ22" s="1059"/>
      <c r="BK22" s="1059"/>
      <c r="BL22" s="1059"/>
      <c r="BM22" s="1059"/>
      <c r="BN22" s="1059"/>
      <c r="BO22" s="1060"/>
      <c r="BP22" s="33" t="s">
        <v>283</v>
      </c>
      <c r="BQ22" s="1058" t="s">
        <v>283</v>
      </c>
      <c r="BR22" s="1059"/>
      <c r="BS22" s="1059"/>
      <c r="BT22" s="1059"/>
      <c r="BU22" s="1059"/>
      <c r="BV22" s="1059"/>
      <c r="BW22" s="1059"/>
      <c r="BX22" s="1060"/>
      <c r="BY22" s="33" t="s">
        <v>283</v>
      </c>
      <c r="BZ22" s="1058" t="s">
        <v>283</v>
      </c>
      <c r="CA22" s="1059"/>
      <c r="CB22" s="1059"/>
      <c r="CC22" s="1059"/>
      <c r="CD22" s="1059"/>
      <c r="CE22" s="1059"/>
      <c r="CF22" s="1060"/>
      <c r="CG22" s="33" t="s">
        <v>283</v>
      </c>
      <c r="CH22" s="1058" t="s">
        <v>283</v>
      </c>
      <c r="CI22" s="1059"/>
      <c r="CJ22" s="1059"/>
      <c r="CK22" s="1059"/>
      <c r="CL22" s="1059"/>
      <c r="CM22" s="1059"/>
      <c r="CN22" s="1059"/>
      <c r="CO22" s="1059"/>
      <c r="CP22" s="1060"/>
      <c r="CQ22" s="33"/>
      <c r="CR22" s="1033">
        <v>533.27</v>
      </c>
      <c r="CS22" s="1034"/>
      <c r="CT22" s="1034"/>
      <c r="CU22" s="1034"/>
      <c r="CV22" s="1034"/>
      <c r="CW22" s="1034"/>
      <c r="CX22" s="1034"/>
      <c r="CY22" s="1035"/>
      <c r="CZ22" s="29">
        <f t="shared" si="5"/>
        <v>5119.3900000000003</v>
      </c>
      <c r="DA22" s="1033">
        <v>566.94000000000005</v>
      </c>
      <c r="DB22" s="1034"/>
      <c r="DC22" s="1034"/>
      <c r="DD22" s="1034"/>
      <c r="DE22" s="1034"/>
      <c r="DF22" s="1034"/>
      <c r="DG22" s="1034"/>
      <c r="DH22" s="1035"/>
      <c r="DI22" s="29">
        <f t="shared" si="6"/>
        <v>5442.62</v>
      </c>
      <c r="DJ22" s="1033">
        <v>637.9</v>
      </c>
      <c r="DK22" s="1034"/>
      <c r="DL22" s="1034"/>
      <c r="DM22" s="1035"/>
      <c r="DN22" s="1036">
        <v>712.5</v>
      </c>
      <c r="DO22" s="1034"/>
      <c r="DP22" s="1034"/>
      <c r="DQ22" s="1034"/>
      <c r="DR22" s="1034"/>
      <c r="DS22" s="1037"/>
      <c r="DT22" s="1034">
        <v>796.04</v>
      </c>
      <c r="DU22" s="1034"/>
      <c r="DV22" s="1034"/>
      <c r="DW22" s="1034"/>
      <c r="DX22" s="1034"/>
      <c r="DY22" s="1034"/>
      <c r="DZ22" s="1035"/>
    </row>
    <row r="23" spans="1:130" s="6" customFormat="1" ht="18.95" customHeight="1">
      <c r="A23" s="1020">
        <v>14</v>
      </c>
      <c r="B23" s="1021"/>
      <c r="C23" s="1022" t="s">
        <v>969</v>
      </c>
      <c r="D23" s="1023"/>
      <c r="E23" s="1023"/>
      <c r="F23" s="1023"/>
      <c r="G23" s="1023"/>
      <c r="H23" s="1023"/>
      <c r="I23" s="1023"/>
      <c r="J23" s="1023"/>
      <c r="K23" s="1023"/>
      <c r="L23" s="1023"/>
      <c r="M23" s="1023"/>
      <c r="N23" s="1023"/>
      <c r="O23" s="1023"/>
      <c r="P23" s="1023"/>
      <c r="Q23" s="1023"/>
      <c r="R23" s="1023"/>
      <c r="S23" s="1023"/>
      <c r="T23" s="1023"/>
      <c r="U23" s="1023"/>
      <c r="V23" s="1023"/>
      <c r="W23" s="1023"/>
      <c r="X23" s="1023"/>
      <c r="Y23" s="1023"/>
      <c r="Z23" s="1023"/>
      <c r="AA23" s="1024"/>
      <c r="AB23" s="1025">
        <v>807</v>
      </c>
      <c r="AC23" s="1026"/>
      <c r="AD23" s="1026"/>
      <c r="AE23" s="1026"/>
      <c r="AF23" s="1026"/>
      <c r="AG23" s="1026"/>
      <c r="AH23" s="1026"/>
      <c r="AI23" s="1027"/>
      <c r="AJ23" s="1028">
        <v>12000</v>
      </c>
      <c r="AK23" s="1029"/>
      <c r="AL23" s="1029"/>
      <c r="AM23" s="1029"/>
      <c r="AN23" s="1029"/>
      <c r="AO23" s="1029"/>
      <c r="AP23" s="1029"/>
      <c r="AQ23" s="1030"/>
      <c r="AR23" s="1056">
        <v>9.6839999999999993</v>
      </c>
      <c r="AS23" s="1057"/>
      <c r="AT23" s="1057"/>
      <c r="AU23" s="1057"/>
      <c r="AV23" s="1057"/>
      <c r="AW23" s="1071" t="s">
        <v>283</v>
      </c>
      <c r="AX23" s="1072"/>
      <c r="AY23" s="1072"/>
      <c r="AZ23" s="1072"/>
      <c r="BA23" s="1073"/>
      <c r="BB23" s="1095" t="s">
        <v>283</v>
      </c>
      <c r="BC23" s="1096"/>
      <c r="BD23" s="1096"/>
      <c r="BE23" s="1096"/>
      <c r="BF23" s="1096"/>
      <c r="BG23" s="1096"/>
      <c r="BH23" s="1097"/>
      <c r="BI23" s="1071" t="s">
        <v>283</v>
      </c>
      <c r="BJ23" s="1072"/>
      <c r="BK23" s="1072"/>
      <c r="BL23" s="1072"/>
      <c r="BM23" s="1072"/>
      <c r="BN23" s="1072"/>
      <c r="BO23" s="1073"/>
      <c r="BP23" s="34" t="s">
        <v>283</v>
      </c>
      <c r="BQ23" s="1071" t="s">
        <v>283</v>
      </c>
      <c r="BR23" s="1072"/>
      <c r="BS23" s="1072"/>
      <c r="BT23" s="1072"/>
      <c r="BU23" s="1072"/>
      <c r="BV23" s="1072"/>
      <c r="BW23" s="1072"/>
      <c r="BX23" s="1073"/>
      <c r="BY23" s="34" t="s">
        <v>283</v>
      </c>
      <c r="BZ23" s="1071" t="s">
        <v>283</v>
      </c>
      <c r="CA23" s="1072"/>
      <c r="CB23" s="1072"/>
      <c r="CC23" s="1072"/>
      <c r="CD23" s="1072"/>
      <c r="CE23" s="1072"/>
      <c r="CF23" s="1073"/>
      <c r="CG23" s="34" t="s">
        <v>283</v>
      </c>
      <c r="CH23" s="1071" t="s">
        <v>283</v>
      </c>
      <c r="CI23" s="1072"/>
      <c r="CJ23" s="1072"/>
      <c r="CK23" s="1072"/>
      <c r="CL23" s="1072"/>
      <c r="CM23" s="1072"/>
      <c r="CN23" s="1072"/>
      <c r="CO23" s="1072"/>
      <c r="CP23" s="1073"/>
      <c r="CQ23" s="34"/>
      <c r="CR23" s="1071" t="s">
        <v>283</v>
      </c>
      <c r="CS23" s="1072"/>
      <c r="CT23" s="1072"/>
      <c r="CU23" s="1072"/>
      <c r="CV23" s="1072"/>
      <c r="CW23" s="1072"/>
      <c r="CX23" s="1072"/>
      <c r="CY23" s="1073"/>
      <c r="CZ23" s="34"/>
      <c r="DA23" s="1071" t="s">
        <v>283</v>
      </c>
      <c r="DB23" s="1072"/>
      <c r="DC23" s="1072"/>
      <c r="DD23" s="1072"/>
      <c r="DE23" s="1072"/>
      <c r="DF23" s="1072"/>
      <c r="DG23" s="1072"/>
      <c r="DH23" s="1073"/>
      <c r="DI23" s="34"/>
      <c r="DJ23" s="1098">
        <v>657.55</v>
      </c>
      <c r="DK23" s="1075"/>
      <c r="DL23" s="1075"/>
      <c r="DM23" s="1099"/>
      <c r="DN23" s="1074">
        <v>741.5</v>
      </c>
      <c r="DO23" s="1075"/>
      <c r="DP23" s="1075"/>
      <c r="DQ23" s="1075"/>
      <c r="DR23" s="1075"/>
      <c r="DS23" s="1076"/>
      <c r="DT23" s="1034">
        <v>819.18</v>
      </c>
      <c r="DU23" s="1034"/>
      <c r="DV23" s="1034"/>
      <c r="DW23" s="1034"/>
      <c r="DX23" s="1034"/>
      <c r="DY23" s="1034"/>
      <c r="DZ23" s="1035"/>
    </row>
    <row r="24" spans="1:130" s="6" customFormat="1" ht="10.7" customHeight="1">
      <c r="A24" s="27" t="s">
        <v>936</v>
      </c>
    </row>
    <row r="25" spans="1:130" s="6" customFormat="1" ht="8.4499999999999993" customHeight="1">
      <c r="A25" s="20" t="s">
        <v>970</v>
      </c>
    </row>
    <row r="26" spans="1:130" s="6" customFormat="1" ht="11.25" customHeight="1">
      <c r="A26" s="7" t="s">
        <v>971</v>
      </c>
    </row>
    <row r="27" spans="1:130" s="24" customFormat="1" ht="11.25" customHeight="1">
      <c r="A27" s="27" t="s">
        <v>972</v>
      </c>
    </row>
    <row r="28" spans="1:130" s="25" customFormat="1" ht="9.75">
      <c r="A28" s="27" t="s">
        <v>973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</row>
  </sheetData>
  <customSheetViews>
    <customSheetView guid="{27437FEA-07C5-45F9-A250-BF682439EB63}">
      <selection activeCell="A8" sqref="A8:B9"/>
      <pageMargins left="0.25" right="0.25" top="0.75" bottom="0.75" header="0.3" footer="0.3"/>
      <pageSetup paperSize="9" orientation="landscape"/>
    </customSheetView>
    <customSheetView guid="{D9E22640-0C2E-4128-B440-6D62EAD29E00}">
      <selection activeCell="A8" sqref="A8:B9"/>
      <pageMargins left="0.25" right="0.25" top="0.75" bottom="0.75" header="0.3" footer="0.3"/>
      <pageSetup paperSize="9" orientation="landscape"/>
    </customSheetView>
    <customSheetView guid="{05ADD661-264C-4A61-836E-B9C767B0E4F7}">
      <selection activeCell="A8" sqref="A8:B9"/>
      <pageMargins left="0.25" right="0.25" top="0.75" bottom="0.75" header="0.3" footer="0.3"/>
      <pageSetup paperSize="9" orientation="landscape"/>
    </customSheetView>
  </customSheetViews>
  <mergeCells count="254">
    <mergeCell ref="DN23:DS23"/>
    <mergeCell ref="DT23:DZ23"/>
    <mergeCell ref="AR8:AV9"/>
    <mergeCell ref="A8:B9"/>
    <mergeCell ref="AB8:AI9"/>
    <mergeCell ref="AJ8:AQ9"/>
    <mergeCell ref="BB23:BH23"/>
    <mergeCell ref="BI23:BO23"/>
    <mergeCell ref="BZ23:CF23"/>
    <mergeCell ref="CH23:CP23"/>
    <mergeCell ref="CR23:CY23"/>
    <mergeCell ref="DA22:DH22"/>
    <mergeCell ref="DJ22:DM22"/>
    <mergeCell ref="BQ22:BX22"/>
    <mergeCell ref="BZ22:CF22"/>
    <mergeCell ref="CH22:CP22"/>
    <mergeCell ref="CR22:CY22"/>
    <mergeCell ref="DA23:DH23"/>
    <mergeCell ref="DJ23:DM23"/>
    <mergeCell ref="A23:B23"/>
    <mergeCell ref="C23:AA23"/>
    <mergeCell ref="AB23:AI23"/>
    <mergeCell ref="AJ23:AQ23"/>
    <mergeCell ref="AR23:AV23"/>
    <mergeCell ref="AW23:BA23"/>
    <mergeCell ref="BB22:BH22"/>
    <mergeCell ref="BI22:BO22"/>
    <mergeCell ref="BQ23:BX23"/>
    <mergeCell ref="BZ21:CF21"/>
    <mergeCell ref="CH21:CP21"/>
    <mergeCell ref="CR21:CY21"/>
    <mergeCell ref="DA21:DH21"/>
    <mergeCell ref="DJ21:DM21"/>
    <mergeCell ref="DN21:DS21"/>
    <mergeCell ref="DT21:DZ21"/>
    <mergeCell ref="A22:B22"/>
    <mergeCell ref="C22:AA22"/>
    <mergeCell ref="AB22:AI22"/>
    <mergeCell ref="AJ22:AQ22"/>
    <mergeCell ref="AR22:AV22"/>
    <mergeCell ref="AW22:BA22"/>
    <mergeCell ref="DN22:DS22"/>
    <mergeCell ref="DT22:DZ22"/>
    <mergeCell ref="A21:B21"/>
    <mergeCell ref="C21:AA21"/>
    <mergeCell ref="AB21:AI21"/>
    <mergeCell ref="AJ21:AQ21"/>
    <mergeCell ref="AR21:AV21"/>
    <mergeCell ref="AW21:BA21"/>
    <mergeCell ref="BB21:BH21"/>
    <mergeCell ref="BI21:BO21"/>
    <mergeCell ref="BQ21:BX21"/>
    <mergeCell ref="CH19:CP19"/>
    <mergeCell ref="CR19:CY19"/>
    <mergeCell ref="DA19:DH19"/>
    <mergeCell ref="DJ19:DM19"/>
    <mergeCell ref="DN19:DS19"/>
    <mergeCell ref="DT19:DZ19"/>
    <mergeCell ref="A20:B20"/>
    <mergeCell ref="C20:AA20"/>
    <mergeCell ref="AB20:AI20"/>
    <mergeCell ref="AJ20:AQ20"/>
    <mergeCell ref="AR20:AV20"/>
    <mergeCell ref="AW20:BA20"/>
    <mergeCell ref="BB20:BH20"/>
    <mergeCell ref="BI20:BO20"/>
    <mergeCell ref="BQ20:BX20"/>
    <mergeCell ref="BZ20:CF20"/>
    <mergeCell ref="CH20:CP20"/>
    <mergeCell ref="CR20:CY20"/>
    <mergeCell ref="DA20:DH20"/>
    <mergeCell ref="DJ20:DM20"/>
    <mergeCell ref="DN20:DS20"/>
    <mergeCell ref="DT20:DZ20"/>
    <mergeCell ref="A19:B19"/>
    <mergeCell ref="C19:AA19"/>
    <mergeCell ref="AB19:AI19"/>
    <mergeCell ref="AJ19:AQ19"/>
    <mergeCell ref="AR19:AV19"/>
    <mergeCell ref="AW19:BA19"/>
    <mergeCell ref="BB19:BH19"/>
    <mergeCell ref="BI19:BO19"/>
    <mergeCell ref="BQ19:BX19"/>
    <mergeCell ref="BZ17:CF17"/>
    <mergeCell ref="AB17:AI17"/>
    <mergeCell ref="AJ17:AQ17"/>
    <mergeCell ref="AR17:AV17"/>
    <mergeCell ref="AW17:BA17"/>
    <mergeCell ref="BB17:BH17"/>
    <mergeCell ref="BI17:BO17"/>
    <mergeCell ref="BQ17:BX17"/>
    <mergeCell ref="BZ19:CF19"/>
    <mergeCell ref="CH17:CP17"/>
    <mergeCell ref="CR17:CY17"/>
    <mergeCell ref="DA17:DH17"/>
    <mergeCell ref="DJ17:DM17"/>
    <mergeCell ref="DN17:DS17"/>
    <mergeCell ref="DT17:DZ17"/>
    <mergeCell ref="A18:B18"/>
    <mergeCell ref="C18:AA18"/>
    <mergeCell ref="AB18:AI18"/>
    <mergeCell ref="AJ18:AQ18"/>
    <mergeCell ref="AR18:AV18"/>
    <mergeCell ref="AW18:BA18"/>
    <mergeCell ref="BB18:BH18"/>
    <mergeCell ref="BI18:BO18"/>
    <mergeCell ref="BQ18:BX18"/>
    <mergeCell ref="BZ18:CF18"/>
    <mergeCell ref="CH18:CP18"/>
    <mergeCell ref="CR18:CY18"/>
    <mergeCell ref="DA18:DH18"/>
    <mergeCell ref="DJ18:DM18"/>
    <mergeCell ref="DN18:DS18"/>
    <mergeCell ref="DT18:DZ18"/>
    <mergeCell ref="A17:B17"/>
    <mergeCell ref="C17:AA17"/>
    <mergeCell ref="CH15:CP15"/>
    <mergeCell ref="CR15:CY15"/>
    <mergeCell ref="DA15:DH15"/>
    <mergeCell ref="DJ15:DM15"/>
    <mergeCell ref="DN15:DS15"/>
    <mergeCell ref="DT15:DZ15"/>
    <mergeCell ref="A16:B16"/>
    <mergeCell ref="C16:AA16"/>
    <mergeCell ref="AB16:AI16"/>
    <mergeCell ref="AJ16:AQ16"/>
    <mergeCell ref="AR16:AV16"/>
    <mergeCell ref="AW16:BA16"/>
    <mergeCell ref="BB16:BH16"/>
    <mergeCell ref="BI16:BO16"/>
    <mergeCell ref="BQ16:BX16"/>
    <mergeCell ref="BZ16:CF16"/>
    <mergeCell ref="CH16:CP16"/>
    <mergeCell ref="CR16:CY16"/>
    <mergeCell ref="DA16:DH16"/>
    <mergeCell ref="DJ16:DM16"/>
    <mergeCell ref="DN16:DS16"/>
    <mergeCell ref="DT16:DZ16"/>
    <mergeCell ref="A15:B15"/>
    <mergeCell ref="C15:AA15"/>
    <mergeCell ref="AB15:AI15"/>
    <mergeCell ref="AJ15:AQ15"/>
    <mergeCell ref="AR15:AV15"/>
    <mergeCell ref="AW15:BA15"/>
    <mergeCell ref="BB15:BH15"/>
    <mergeCell ref="BI15:BO15"/>
    <mergeCell ref="BQ15:BX15"/>
    <mergeCell ref="BZ13:CF13"/>
    <mergeCell ref="AB13:AI13"/>
    <mergeCell ref="AJ13:AQ13"/>
    <mergeCell ref="AR13:AV13"/>
    <mergeCell ref="AW13:BA13"/>
    <mergeCell ref="BB13:BH13"/>
    <mergeCell ref="BI13:BO13"/>
    <mergeCell ref="BQ13:BX13"/>
    <mergeCell ref="BZ15:CF15"/>
    <mergeCell ref="CH13:CP13"/>
    <mergeCell ref="CR13:CY13"/>
    <mergeCell ref="DA13:DH13"/>
    <mergeCell ref="DJ13:DM13"/>
    <mergeCell ref="DN13:DS13"/>
    <mergeCell ref="DT13:DZ13"/>
    <mergeCell ref="A14:B14"/>
    <mergeCell ref="C14:AA14"/>
    <mergeCell ref="AB14:AI14"/>
    <mergeCell ref="AJ14:AQ14"/>
    <mergeCell ref="AR14:AV14"/>
    <mergeCell ref="AW14:BA14"/>
    <mergeCell ref="BB14:BH14"/>
    <mergeCell ref="BI14:BO14"/>
    <mergeCell ref="BQ14:BX14"/>
    <mergeCell ref="BZ14:CF14"/>
    <mergeCell ref="CH14:CP14"/>
    <mergeCell ref="CR14:CY14"/>
    <mergeCell ref="DA14:DH14"/>
    <mergeCell ref="DJ14:DM14"/>
    <mergeCell ref="DN14:DS14"/>
    <mergeCell ref="DT14:DZ14"/>
    <mergeCell ref="A13:B13"/>
    <mergeCell ref="C13:AA13"/>
    <mergeCell ref="DN11:DS11"/>
    <mergeCell ref="DT11:DZ11"/>
    <mergeCell ref="A12:B12"/>
    <mergeCell ref="C12:AA12"/>
    <mergeCell ref="AB12:AI12"/>
    <mergeCell ref="AJ12:AQ12"/>
    <mergeCell ref="AR12:AV12"/>
    <mergeCell ref="AW12:BA12"/>
    <mergeCell ref="BB12:BH12"/>
    <mergeCell ref="BI12:BO12"/>
    <mergeCell ref="BQ12:BX12"/>
    <mergeCell ref="BZ12:CF12"/>
    <mergeCell ref="CH12:CP12"/>
    <mergeCell ref="CR12:CY12"/>
    <mergeCell ref="DA12:DH12"/>
    <mergeCell ref="DJ12:DM12"/>
    <mergeCell ref="DN12:DS12"/>
    <mergeCell ref="DT12:DZ12"/>
    <mergeCell ref="A11:B11"/>
    <mergeCell ref="C11:AA11"/>
    <mergeCell ref="AB11:AI11"/>
    <mergeCell ref="AJ11:AQ11"/>
    <mergeCell ref="AR11:AV11"/>
    <mergeCell ref="AW11:BA11"/>
    <mergeCell ref="BB11:BH11"/>
    <mergeCell ref="BI11:BO11"/>
    <mergeCell ref="BQ11:BX11"/>
    <mergeCell ref="DJ9:DM9"/>
    <mergeCell ref="CH9:CP9"/>
    <mergeCell ref="CR9:CY9"/>
    <mergeCell ref="DA9:DH9"/>
    <mergeCell ref="BZ11:CF11"/>
    <mergeCell ref="CH11:CP11"/>
    <mergeCell ref="CR11:CY11"/>
    <mergeCell ref="DA11:DH11"/>
    <mergeCell ref="DJ11:DM11"/>
    <mergeCell ref="DN9:DS9"/>
    <mergeCell ref="DT9:DZ9"/>
    <mergeCell ref="A10:B10"/>
    <mergeCell ref="C10:AA10"/>
    <mergeCell ref="AB10:AI10"/>
    <mergeCell ref="AJ10:AQ10"/>
    <mergeCell ref="AR10:AV10"/>
    <mergeCell ref="AW10:BA10"/>
    <mergeCell ref="BB10:BH10"/>
    <mergeCell ref="BI10:BO10"/>
    <mergeCell ref="BQ10:BX10"/>
    <mergeCell ref="BZ10:CF10"/>
    <mergeCell ref="CH10:CP10"/>
    <mergeCell ref="CR10:CY10"/>
    <mergeCell ref="DA10:DH10"/>
    <mergeCell ref="DJ10:DM10"/>
    <mergeCell ref="DN10:DS10"/>
    <mergeCell ref="DT10:DZ10"/>
    <mergeCell ref="C9:AA9"/>
    <mergeCell ref="AW9:BA9"/>
    <mergeCell ref="BB9:BH9"/>
    <mergeCell ref="BI9:BO9"/>
    <mergeCell ref="BQ9:BX9"/>
    <mergeCell ref="BZ9:CF9"/>
    <mergeCell ref="A6:DZ6"/>
    <mergeCell ref="A7:DZ7"/>
    <mergeCell ref="C8:AA8"/>
    <mergeCell ref="AW8:BA8"/>
    <mergeCell ref="BB8:BH8"/>
    <mergeCell ref="BI8:BO8"/>
    <mergeCell ref="BQ8:BX8"/>
    <mergeCell ref="BZ8:CF8"/>
    <mergeCell ref="CH8:CP8"/>
    <mergeCell ref="CR8:CY8"/>
    <mergeCell ref="DA8:DH8"/>
    <mergeCell ref="DJ8:DM8"/>
    <mergeCell ref="DN8:DS8"/>
    <mergeCell ref="DT8:DZ8"/>
  </mergeCells>
  <pageMargins left="0.25" right="0.25" top="0.75" bottom="0.75" header="0.3" footer="0.3"/>
  <pageSetup paperSize="9"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2"/>
  <sheetViews>
    <sheetView workbookViewId="0">
      <selection activeCell="DM28" sqref="DM28"/>
    </sheetView>
  </sheetViews>
  <sheetFormatPr defaultRowHeight="12.75"/>
  <cols>
    <col min="1" max="2" width="1.140625" customWidth="1"/>
    <col min="3" max="34" width="1.42578125" customWidth="1"/>
    <col min="35" max="37" width="1.28515625" customWidth="1"/>
    <col min="38" max="42" width="1.140625" customWidth="1"/>
    <col min="43" max="47" width="1.28515625" customWidth="1"/>
    <col min="48" max="53" width="0.85546875" customWidth="1"/>
    <col min="54" max="58" width="1.140625" customWidth="1"/>
    <col min="59" max="63" width="1.28515625" customWidth="1"/>
    <col min="64" max="73" width="1.140625" customWidth="1"/>
    <col min="74" max="79" width="0.85546875" customWidth="1"/>
    <col min="80" max="92" width="1.28515625" customWidth="1"/>
    <col min="93" max="95" width="1.5703125" customWidth="1"/>
    <col min="96" max="106" width="1.28515625" customWidth="1"/>
    <col min="107" max="113" width="0.7109375" customWidth="1"/>
    <col min="114" max="115" width="3.140625" customWidth="1"/>
  </cols>
  <sheetData>
    <row r="1" spans="1:115" s="9" customFormat="1" ht="11.25" customHeight="1">
      <c r="A1" s="9" t="s">
        <v>938</v>
      </c>
    </row>
    <row r="2" spans="1:115" s="16" customFormat="1" ht="11.25" customHeight="1">
      <c r="A2" s="18" t="s">
        <v>974</v>
      </c>
    </row>
    <row r="3" spans="1:115" s="16" customFormat="1" ht="11.25" customHeight="1">
      <c r="A3" s="16" t="s">
        <v>975</v>
      </c>
    </row>
    <row r="4" spans="1:115" s="16" customFormat="1" ht="11.25" customHeight="1">
      <c r="A4" s="18" t="s">
        <v>976</v>
      </c>
    </row>
    <row r="5" spans="1:115" s="16" customFormat="1" ht="11.25" customHeight="1">
      <c r="A5" s="18" t="s">
        <v>4</v>
      </c>
    </row>
    <row r="6" spans="1:115" s="6" customFormat="1" ht="2.1" customHeight="1"/>
    <row r="7" spans="1:115" s="6" customFormat="1" ht="10.5" customHeight="1">
      <c r="A7" s="1100" t="s">
        <v>719</v>
      </c>
      <c r="B7" s="1100"/>
      <c r="C7" s="1100"/>
      <c r="D7" s="1100"/>
      <c r="E7" s="1100"/>
      <c r="F7" s="1100"/>
      <c r="G7" s="1100"/>
      <c r="H7" s="1100"/>
      <c r="I7" s="1100"/>
      <c r="J7" s="1100"/>
      <c r="K7" s="1100"/>
      <c r="L7" s="1100"/>
      <c r="M7" s="1100"/>
      <c r="N7" s="1100"/>
      <c r="O7" s="1100"/>
      <c r="P7" s="1100"/>
      <c r="Q7" s="1100"/>
      <c r="R7" s="1100"/>
      <c r="S7" s="1100"/>
      <c r="T7" s="1100"/>
      <c r="U7" s="1100"/>
      <c r="V7" s="1100"/>
      <c r="W7" s="1100"/>
      <c r="X7" s="1100"/>
      <c r="Y7" s="1100"/>
      <c r="Z7" s="1100"/>
      <c r="AA7" s="1100"/>
      <c r="AB7" s="1100"/>
      <c r="AC7" s="1100"/>
      <c r="AD7" s="1100"/>
      <c r="AE7" s="1100"/>
      <c r="AF7" s="1100"/>
      <c r="AG7" s="1100"/>
      <c r="AH7" s="1100"/>
      <c r="AI7" s="1100"/>
      <c r="AJ7" s="1100"/>
      <c r="AK7" s="1100"/>
      <c r="AL7" s="1100"/>
      <c r="AM7" s="1100"/>
      <c r="AN7" s="1100"/>
      <c r="AO7" s="1100"/>
      <c r="AP7" s="1100"/>
      <c r="AQ7" s="1100"/>
      <c r="AR7" s="1100"/>
      <c r="AS7" s="1100"/>
      <c r="AT7" s="1100"/>
      <c r="AU7" s="1100"/>
      <c r="AV7" s="1100"/>
      <c r="AW7" s="1100"/>
      <c r="AX7" s="1100"/>
      <c r="AY7" s="1100"/>
      <c r="AZ7" s="1100"/>
      <c r="BA7" s="1100"/>
      <c r="BB7" s="1100"/>
      <c r="BC7" s="1100"/>
      <c r="BD7" s="1100"/>
      <c r="BE7" s="1100"/>
      <c r="BF7" s="1100"/>
      <c r="BG7" s="1100"/>
      <c r="BH7" s="1100"/>
      <c r="BI7" s="1100"/>
      <c r="BJ7" s="1100"/>
      <c r="BK7" s="1100"/>
      <c r="BL7" s="1100"/>
      <c r="BM7" s="1100"/>
      <c r="BN7" s="1100"/>
      <c r="BO7" s="1100"/>
      <c r="BP7" s="1100"/>
      <c r="BQ7" s="1100"/>
      <c r="BR7" s="1100"/>
      <c r="BS7" s="1100"/>
      <c r="BT7" s="1100"/>
      <c r="BU7" s="1100"/>
      <c r="BV7" s="1100"/>
      <c r="BW7" s="1100"/>
      <c r="BX7" s="1100"/>
      <c r="BY7" s="1100"/>
      <c r="BZ7" s="1100"/>
      <c r="CA7" s="1100"/>
      <c r="CB7" s="1100"/>
      <c r="CC7" s="1100"/>
      <c r="CD7" s="1100"/>
      <c r="CE7" s="1100"/>
      <c r="CF7" s="1100"/>
      <c r="CG7" s="1100"/>
      <c r="CH7" s="1100"/>
      <c r="CI7" s="1100"/>
      <c r="CJ7" s="1100"/>
      <c r="CK7" s="1100"/>
      <c r="CL7" s="1100"/>
      <c r="CM7" s="1100"/>
      <c r="CN7" s="1100"/>
      <c r="CO7" s="1100"/>
      <c r="CP7" s="1100"/>
      <c r="CQ7" s="1100"/>
      <c r="CR7" s="1100"/>
      <c r="CS7" s="1100"/>
      <c r="CT7" s="1100"/>
      <c r="CU7" s="1100"/>
      <c r="CV7" s="1100"/>
      <c r="CW7" s="1100"/>
      <c r="CX7" s="1100"/>
      <c r="CY7" s="1100"/>
      <c r="CZ7" s="1100"/>
      <c r="DA7" s="1100"/>
      <c r="DB7" s="1100"/>
      <c r="DC7" s="1100"/>
      <c r="DD7" s="1100"/>
      <c r="DE7" s="1100"/>
      <c r="DF7" s="1100"/>
      <c r="DG7" s="1100"/>
      <c r="DH7" s="1100"/>
      <c r="DI7" s="1100"/>
      <c r="DJ7" s="1100"/>
      <c r="DK7" s="1100"/>
    </row>
    <row r="8" spans="1:115" s="6" customFormat="1" ht="2.25" customHeight="1">
      <c r="A8" s="19"/>
    </row>
    <row r="9" spans="1:115" s="6" customFormat="1" ht="8.4499999999999993" customHeight="1">
      <c r="A9" s="1101" t="s">
        <v>977</v>
      </c>
      <c r="B9" s="1101"/>
      <c r="C9" s="1101"/>
      <c r="D9" s="1101"/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101"/>
      <c r="P9" s="1101"/>
      <c r="Q9" s="1101"/>
      <c r="R9" s="1101"/>
      <c r="S9" s="1101"/>
      <c r="T9" s="1101"/>
      <c r="U9" s="1101"/>
      <c r="V9" s="1101"/>
      <c r="W9" s="1101"/>
      <c r="X9" s="1101"/>
      <c r="Y9" s="1101"/>
      <c r="Z9" s="1101"/>
      <c r="AA9" s="1101"/>
      <c r="AB9" s="1101"/>
      <c r="AC9" s="1101"/>
      <c r="AD9" s="1101"/>
      <c r="AE9" s="1101"/>
      <c r="AF9" s="1101"/>
      <c r="AG9" s="1101"/>
      <c r="AH9" s="1101"/>
      <c r="AI9" s="1101"/>
      <c r="AJ9" s="1101"/>
      <c r="AK9" s="1101"/>
      <c r="AL9" s="1101"/>
      <c r="AM9" s="1101"/>
      <c r="AN9" s="1101"/>
      <c r="AO9" s="1101"/>
      <c r="AP9" s="1101"/>
      <c r="AQ9" s="1101"/>
      <c r="AR9" s="1101"/>
      <c r="AS9" s="1101"/>
      <c r="AT9" s="1101"/>
      <c r="AU9" s="1101"/>
      <c r="AV9" s="1101"/>
      <c r="AW9" s="1101"/>
      <c r="AX9" s="1101"/>
      <c r="AY9" s="1101"/>
      <c r="AZ9" s="1101"/>
      <c r="BA9" s="1101"/>
      <c r="BB9" s="1101"/>
      <c r="BC9" s="1101"/>
      <c r="BD9" s="1101"/>
      <c r="BE9" s="1101"/>
      <c r="BF9" s="1101"/>
      <c r="BG9" s="1101"/>
      <c r="BH9" s="1101"/>
      <c r="BI9" s="1101"/>
      <c r="BJ9" s="1101"/>
      <c r="BK9" s="1101"/>
      <c r="BL9" s="1101"/>
      <c r="BM9" s="1101"/>
      <c r="BN9" s="1101"/>
      <c r="BO9" s="1101"/>
      <c r="BP9" s="1101"/>
      <c r="BQ9" s="1101"/>
      <c r="BR9" s="1101"/>
      <c r="BS9" s="1101"/>
      <c r="BT9" s="1101"/>
      <c r="BU9" s="1101"/>
      <c r="BV9" s="1101"/>
      <c r="BW9" s="1101"/>
      <c r="BX9" s="1101"/>
      <c r="BY9" s="1101"/>
      <c r="BZ9" s="1101"/>
      <c r="CA9" s="1101"/>
      <c r="CB9" s="1101"/>
      <c r="CC9" s="1101"/>
      <c r="CD9" s="1101"/>
      <c r="CE9" s="1101"/>
      <c r="CF9" s="1101"/>
      <c r="CG9" s="1101"/>
      <c r="CH9" s="1101"/>
      <c r="CI9" s="1101"/>
      <c r="CJ9" s="1101"/>
      <c r="CK9" s="1101"/>
      <c r="CL9" s="1101"/>
      <c r="CM9" s="1101"/>
      <c r="CN9" s="1101"/>
      <c r="CO9" s="1101"/>
      <c r="CP9" s="1101"/>
      <c r="CQ9" s="1101"/>
      <c r="CR9" s="1101"/>
      <c r="CS9" s="1101"/>
      <c r="CT9" s="1101"/>
      <c r="CU9" s="1101"/>
      <c r="CV9" s="1101"/>
      <c r="CW9" s="1101"/>
      <c r="CX9" s="1101"/>
      <c r="CY9" s="1101"/>
      <c r="CZ9" s="1101"/>
      <c r="DA9" s="1101"/>
      <c r="DB9" s="1101"/>
      <c r="DC9" s="1101"/>
      <c r="DD9" s="1101"/>
      <c r="DE9" s="1101"/>
      <c r="DF9" s="1101"/>
      <c r="DG9" s="1101"/>
      <c r="DH9" s="1101"/>
      <c r="DI9" s="1101"/>
      <c r="DJ9" s="1101"/>
      <c r="DK9" s="1101"/>
    </row>
    <row r="10" spans="1:115" s="6" customFormat="1" ht="8.25" customHeight="1">
      <c r="A10" s="1108" t="s">
        <v>978</v>
      </c>
      <c r="B10" s="1109"/>
      <c r="C10" s="1102" t="s">
        <v>979</v>
      </c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  <c r="N10" s="1103"/>
      <c r="O10" s="1103"/>
      <c r="P10" s="1103"/>
      <c r="Q10" s="1103"/>
      <c r="R10" s="1103"/>
      <c r="S10" s="1103"/>
      <c r="T10" s="1103"/>
      <c r="U10" s="1103"/>
      <c r="V10" s="1103"/>
      <c r="W10" s="1103"/>
      <c r="X10" s="1104"/>
      <c r="Y10" s="1120" t="s">
        <v>980</v>
      </c>
      <c r="Z10" s="1121"/>
      <c r="AA10" s="1121"/>
      <c r="AB10" s="1121"/>
      <c r="AC10" s="1121"/>
      <c r="AD10" s="1121"/>
      <c r="AE10" s="1121"/>
      <c r="AF10" s="1121"/>
      <c r="AG10" s="1121"/>
      <c r="AH10" s="1122"/>
      <c r="AI10" s="1129" t="s">
        <v>981</v>
      </c>
      <c r="AJ10" s="1130"/>
      <c r="AK10" s="1131"/>
      <c r="AL10" s="1105" t="s">
        <v>982</v>
      </c>
      <c r="AM10" s="1106"/>
      <c r="AN10" s="1106"/>
      <c r="AO10" s="1106"/>
      <c r="AP10" s="1106"/>
      <c r="AQ10" s="1106"/>
      <c r="AR10" s="1106"/>
      <c r="AS10" s="1106"/>
      <c r="AT10" s="1106"/>
      <c r="AU10" s="1106"/>
      <c r="AV10" s="1106"/>
      <c r="AW10" s="1106"/>
      <c r="AX10" s="1106"/>
      <c r="AY10" s="1106"/>
      <c r="AZ10" s="1106"/>
      <c r="BA10" s="1106"/>
      <c r="BB10" s="1106"/>
      <c r="BC10" s="1106"/>
      <c r="BD10" s="1106"/>
      <c r="BE10" s="1106"/>
      <c r="BF10" s="1106"/>
      <c r="BG10" s="1106"/>
      <c r="BH10" s="1106"/>
      <c r="BI10" s="1106"/>
      <c r="BJ10" s="1106"/>
      <c r="BK10" s="1106"/>
      <c r="BL10" s="1106"/>
      <c r="BM10" s="1106"/>
      <c r="BN10" s="1106"/>
      <c r="BO10" s="1106"/>
      <c r="BP10" s="1106"/>
      <c r="BQ10" s="1106"/>
      <c r="BR10" s="1106"/>
      <c r="BS10" s="1106"/>
      <c r="BT10" s="1106"/>
      <c r="BU10" s="1106"/>
      <c r="BV10" s="1106"/>
      <c r="BW10" s="1106"/>
      <c r="BX10" s="1106"/>
      <c r="BY10" s="1106"/>
      <c r="BZ10" s="1106"/>
      <c r="CA10" s="1106"/>
      <c r="CB10" s="1106"/>
      <c r="CC10" s="1106"/>
      <c r="CD10" s="1107"/>
      <c r="CE10" s="1105" t="s">
        <v>983</v>
      </c>
      <c r="CF10" s="1106"/>
      <c r="CG10" s="1106"/>
      <c r="CH10" s="1106"/>
      <c r="CI10" s="1106"/>
      <c r="CJ10" s="1106"/>
      <c r="CK10" s="1106"/>
      <c r="CL10" s="1106"/>
      <c r="CM10" s="1106"/>
      <c r="CN10" s="1106"/>
      <c r="CO10" s="1106"/>
      <c r="CP10" s="1106"/>
      <c r="CQ10" s="1106"/>
      <c r="CR10" s="1106"/>
      <c r="CS10" s="1106"/>
      <c r="CT10" s="1107"/>
      <c r="CU10" s="1105" t="s">
        <v>984</v>
      </c>
      <c r="CV10" s="1106"/>
      <c r="CW10" s="1106"/>
      <c r="CX10" s="1106"/>
      <c r="CY10" s="1106"/>
      <c r="CZ10" s="1106"/>
      <c r="DA10" s="1106"/>
      <c r="DB10" s="1106"/>
      <c r="DC10" s="1106"/>
      <c r="DD10" s="1106"/>
      <c r="DE10" s="1106"/>
      <c r="DF10" s="1106"/>
      <c r="DG10" s="1106"/>
      <c r="DH10" s="1106"/>
      <c r="DI10" s="1106"/>
      <c r="DJ10" s="1106"/>
      <c r="DK10" s="1107"/>
    </row>
    <row r="11" spans="1:115" s="17" customFormat="1" ht="27" customHeight="1">
      <c r="A11" s="1110"/>
      <c r="B11" s="1111"/>
      <c r="C11" s="1114" t="s">
        <v>985</v>
      </c>
      <c r="D11" s="1115"/>
      <c r="E11" s="1115"/>
      <c r="F11" s="1115"/>
      <c r="G11" s="1115"/>
      <c r="H11" s="1115"/>
      <c r="I11" s="1115"/>
      <c r="J11" s="1115"/>
      <c r="K11" s="1115"/>
      <c r="L11" s="1115"/>
      <c r="M11" s="1115"/>
      <c r="N11" s="1115"/>
      <c r="O11" s="1115"/>
      <c r="P11" s="1115"/>
      <c r="Q11" s="1115"/>
      <c r="R11" s="1115"/>
      <c r="S11" s="1115"/>
      <c r="T11" s="1115"/>
      <c r="U11" s="1115"/>
      <c r="V11" s="1115"/>
      <c r="W11" s="1115"/>
      <c r="X11" s="1116"/>
      <c r="Y11" s="1123"/>
      <c r="Z11" s="1124"/>
      <c r="AA11" s="1124"/>
      <c r="AB11" s="1124"/>
      <c r="AC11" s="1124"/>
      <c r="AD11" s="1124"/>
      <c r="AE11" s="1124"/>
      <c r="AF11" s="1124"/>
      <c r="AG11" s="1124"/>
      <c r="AH11" s="1125"/>
      <c r="AI11" s="1132"/>
      <c r="AJ11" s="1133"/>
      <c r="AK11" s="1134"/>
      <c r="AL11" s="1117" t="s">
        <v>986</v>
      </c>
      <c r="AM11" s="1118"/>
      <c r="AN11" s="1118"/>
      <c r="AO11" s="1118"/>
      <c r="AP11" s="1119"/>
      <c r="AQ11" s="1117" t="s">
        <v>987</v>
      </c>
      <c r="AR11" s="1118"/>
      <c r="AS11" s="1118"/>
      <c r="AT11" s="1118"/>
      <c r="AU11" s="1119"/>
      <c r="AV11" s="1117" t="s">
        <v>988</v>
      </c>
      <c r="AW11" s="1118"/>
      <c r="AX11" s="1118"/>
      <c r="AY11" s="1118"/>
      <c r="AZ11" s="1118"/>
      <c r="BA11" s="1119"/>
      <c r="BB11" s="1117" t="s">
        <v>989</v>
      </c>
      <c r="BC11" s="1118"/>
      <c r="BD11" s="1118"/>
      <c r="BE11" s="1118"/>
      <c r="BF11" s="1119"/>
      <c r="BG11" s="1117" t="s">
        <v>990</v>
      </c>
      <c r="BH11" s="1118"/>
      <c r="BI11" s="1118"/>
      <c r="BJ11" s="1118"/>
      <c r="BK11" s="1119"/>
      <c r="BL11" s="1117" t="s">
        <v>991</v>
      </c>
      <c r="BM11" s="1118"/>
      <c r="BN11" s="1118"/>
      <c r="BO11" s="1118"/>
      <c r="BP11" s="1119"/>
      <c r="BQ11" s="1117" t="s">
        <v>992</v>
      </c>
      <c r="BR11" s="1118"/>
      <c r="BS11" s="1118"/>
      <c r="BT11" s="1118"/>
      <c r="BU11" s="1119"/>
      <c r="BV11" s="1117" t="s">
        <v>993</v>
      </c>
      <c r="BW11" s="1118"/>
      <c r="BX11" s="1118"/>
      <c r="BY11" s="1118"/>
      <c r="BZ11" s="1118"/>
      <c r="CA11" s="1119"/>
      <c r="CB11" s="1117" t="s">
        <v>994</v>
      </c>
      <c r="CC11" s="1118"/>
      <c r="CD11" s="1119"/>
      <c r="CE11" s="1117" t="s">
        <v>995</v>
      </c>
      <c r="CF11" s="1118"/>
      <c r="CG11" s="1118"/>
      <c r="CH11" s="1118"/>
      <c r="CI11" s="1119"/>
      <c r="CJ11" s="1117" t="s">
        <v>996</v>
      </c>
      <c r="CK11" s="1118"/>
      <c r="CL11" s="1118"/>
      <c r="CM11" s="1118"/>
      <c r="CN11" s="1119"/>
      <c r="CO11" s="1117" t="s">
        <v>997</v>
      </c>
      <c r="CP11" s="1118"/>
      <c r="CQ11" s="1119"/>
      <c r="CR11" s="1117" t="s">
        <v>998</v>
      </c>
      <c r="CS11" s="1118"/>
      <c r="CT11" s="1119"/>
      <c r="CU11" s="1117" t="s">
        <v>999</v>
      </c>
      <c r="CV11" s="1118"/>
      <c r="CW11" s="1118"/>
      <c r="CX11" s="1119"/>
      <c r="CY11" s="1117" t="s">
        <v>1000</v>
      </c>
      <c r="CZ11" s="1118"/>
      <c r="DA11" s="1118"/>
      <c r="DB11" s="1118"/>
      <c r="DC11" s="1118"/>
      <c r="DD11" s="1118"/>
      <c r="DE11" s="1118"/>
      <c r="DF11" s="1118"/>
      <c r="DG11" s="1118"/>
      <c r="DH11" s="1118"/>
      <c r="DI11" s="1119"/>
      <c r="DJ11" s="1156" t="s">
        <v>1001</v>
      </c>
      <c r="DK11" s="1157"/>
    </row>
    <row r="12" spans="1:115" s="6" customFormat="1" ht="6.95" customHeight="1">
      <c r="A12" s="1110"/>
      <c r="B12" s="1111"/>
      <c r="C12" s="1102" t="s">
        <v>1002</v>
      </c>
      <c r="D12" s="1103"/>
      <c r="E12" s="1103"/>
      <c r="F12" s="1103"/>
      <c r="G12" s="1103"/>
      <c r="H12" s="1103"/>
      <c r="I12" s="1103"/>
      <c r="J12" s="1103"/>
      <c r="K12" s="1103"/>
      <c r="L12" s="1103"/>
      <c r="M12" s="1103"/>
      <c r="N12" s="1103"/>
      <c r="O12" s="1103"/>
      <c r="P12" s="1103"/>
      <c r="Q12" s="1103"/>
      <c r="R12" s="1103"/>
      <c r="S12" s="1103"/>
      <c r="T12" s="1103"/>
      <c r="U12" s="1103"/>
      <c r="V12" s="1103"/>
      <c r="W12" s="1103"/>
      <c r="X12" s="1104"/>
      <c r="Y12" s="1123"/>
      <c r="Z12" s="1124"/>
      <c r="AA12" s="1124"/>
      <c r="AB12" s="1124"/>
      <c r="AC12" s="1124"/>
      <c r="AD12" s="1124"/>
      <c r="AE12" s="1124"/>
      <c r="AF12" s="1124"/>
      <c r="AG12" s="1124"/>
      <c r="AH12" s="1125"/>
      <c r="AI12" s="1132"/>
      <c r="AJ12" s="1133"/>
      <c r="AK12" s="1134"/>
      <c r="AL12" s="1138" t="s">
        <v>1003</v>
      </c>
      <c r="AM12" s="1139"/>
      <c r="AN12" s="1139"/>
      <c r="AO12" s="1139"/>
      <c r="AP12" s="1140"/>
      <c r="AQ12" s="1138" t="s">
        <v>1003</v>
      </c>
      <c r="AR12" s="1139"/>
      <c r="AS12" s="1139"/>
      <c r="AT12" s="1139"/>
      <c r="AU12" s="1140"/>
      <c r="AV12" s="1138" t="s">
        <v>1003</v>
      </c>
      <c r="AW12" s="1139"/>
      <c r="AX12" s="1139"/>
      <c r="AY12" s="1139"/>
      <c r="AZ12" s="1139"/>
      <c r="BA12" s="1140"/>
      <c r="BB12" s="1147" t="s">
        <v>1003</v>
      </c>
      <c r="BC12" s="1148"/>
      <c r="BD12" s="1148"/>
      <c r="BE12" s="1148"/>
      <c r="BF12" s="1149"/>
      <c r="BG12" s="1150" t="s">
        <v>1003</v>
      </c>
      <c r="BH12" s="1151"/>
      <c r="BI12" s="1151"/>
      <c r="BJ12" s="1151"/>
      <c r="BK12" s="1152"/>
      <c r="BL12" s="1138" t="s">
        <v>1003</v>
      </c>
      <c r="BM12" s="1139"/>
      <c r="BN12" s="1139"/>
      <c r="BO12" s="1139"/>
      <c r="BP12" s="1140"/>
      <c r="BQ12" s="1138" t="s">
        <v>1003</v>
      </c>
      <c r="BR12" s="1139"/>
      <c r="BS12" s="1139"/>
      <c r="BT12" s="1139"/>
      <c r="BU12" s="1140"/>
      <c r="BV12" s="1138" t="s">
        <v>1003</v>
      </c>
      <c r="BW12" s="1139"/>
      <c r="BX12" s="1139"/>
      <c r="BY12" s="1139"/>
      <c r="BZ12" s="1139"/>
      <c r="CA12" s="1140"/>
      <c r="CB12" s="1153" t="s">
        <v>1003</v>
      </c>
      <c r="CC12" s="1154"/>
      <c r="CD12" s="1155"/>
      <c r="CE12" s="1138" t="s">
        <v>1003</v>
      </c>
      <c r="CF12" s="1139"/>
      <c r="CG12" s="1139"/>
      <c r="CH12" s="1139"/>
      <c r="CI12" s="1140"/>
      <c r="CJ12" s="1153" t="s">
        <v>1003</v>
      </c>
      <c r="CK12" s="1154"/>
      <c r="CL12" s="1154"/>
      <c r="CM12" s="1154"/>
      <c r="CN12" s="1155"/>
      <c r="CO12" s="1153" t="s">
        <v>1003</v>
      </c>
      <c r="CP12" s="1154"/>
      <c r="CQ12" s="1155"/>
      <c r="CR12" s="1138" t="s">
        <v>1003</v>
      </c>
      <c r="CS12" s="1139"/>
      <c r="CT12" s="1140"/>
      <c r="CU12" s="1147" t="s">
        <v>1004</v>
      </c>
      <c r="CV12" s="1148"/>
      <c r="CW12" s="1148"/>
      <c r="CX12" s="1149"/>
      <c r="CY12" s="1153" t="s">
        <v>1004</v>
      </c>
      <c r="CZ12" s="1154"/>
      <c r="DA12" s="1154"/>
      <c r="DB12" s="1155"/>
      <c r="DC12" s="1138" t="s">
        <v>1005</v>
      </c>
      <c r="DD12" s="1139"/>
      <c r="DE12" s="1139"/>
      <c r="DF12" s="1139"/>
      <c r="DG12" s="1139"/>
      <c r="DH12" s="1139"/>
      <c r="DI12" s="1140"/>
      <c r="DJ12" s="1138" t="s">
        <v>1004</v>
      </c>
      <c r="DK12" s="1140"/>
    </row>
    <row r="13" spans="1:115" s="6" customFormat="1" ht="6.95" customHeight="1">
      <c r="A13" s="1112"/>
      <c r="B13" s="1113"/>
      <c r="C13" s="1102" t="s">
        <v>1006</v>
      </c>
      <c r="D13" s="1103"/>
      <c r="E13" s="1103"/>
      <c r="F13" s="1103"/>
      <c r="G13" s="1103"/>
      <c r="H13" s="1103"/>
      <c r="I13" s="1103"/>
      <c r="J13" s="1103"/>
      <c r="K13" s="1103"/>
      <c r="L13" s="1103"/>
      <c r="M13" s="1103"/>
      <c r="N13" s="1103"/>
      <c r="O13" s="1103"/>
      <c r="P13" s="1103"/>
      <c r="Q13" s="1103"/>
      <c r="R13" s="1103"/>
      <c r="S13" s="1103"/>
      <c r="T13" s="1103"/>
      <c r="U13" s="1103"/>
      <c r="V13" s="1103"/>
      <c r="W13" s="1103"/>
      <c r="X13" s="1104"/>
      <c r="Y13" s="1126"/>
      <c r="Z13" s="1127"/>
      <c r="AA13" s="1127"/>
      <c r="AB13" s="1127"/>
      <c r="AC13" s="1127"/>
      <c r="AD13" s="1127"/>
      <c r="AE13" s="1127"/>
      <c r="AF13" s="1127"/>
      <c r="AG13" s="1127"/>
      <c r="AH13" s="1128"/>
      <c r="AI13" s="1135"/>
      <c r="AJ13" s="1136"/>
      <c r="AK13" s="1137"/>
      <c r="AL13" s="1153" t="s">
        <v>1007</v>
      </c>
      <c r="AM13" s="1154"/>
      <c r="AN13" s="1154"/>
      <c r="AO13" s="1154"/>
      <c r="AP13" s="1155"/>
      <c r="AQ13" s="1144">
        <v>20</v>
      </c>
      <c r="AR13" s="1145"/>
      <c r="AS13" s="1145"/>
      <c r="AT13" s="1145"/>
      <c r="AU13" s="1146"/>
      <c r="AV13" s="1144">
        <v>20</v>
      </c>
      <c r="AW13" s="1145"/>
      <c r="AX13" s="1145"/>
      <c r="AY13" s="1145"/>
      <c r="AZ13" s="1145"/>
      <c r="BA13" s="1146"/>
      <c r="BB13" s="1158">
        <v>40</v>
      </c>
      <c r="BC13" s="1159"/>
      <c r="BD13" s="1159"/>
      <c r="BE13" s="1159"/>
      <c r="BF13" s="1160"/>
      <c r="BG13" s="1141">
        <v>30</v>
      </c>
      <c r="BH13" s="1142"/>
      <c r="BI13" s="1142"/>
      <c r="BJ13" s="1142"/>
      <c r="BK13" s="1143"/>
      <c r="BL13" s="1144">
        <v>30</v>
      </c>
      <c r="BM13" s="1145"/>
      <c r="BN13" s="1145"/>
      <c r="BO13" s="1145"/>
      <c r="BP13" s="1146"/>
      <c r="BQ13" s="1144">
        <v>30</v>
      </c>
      <c r="BR13" s="1145"/>
      <c r="BS13" s="1145"/>
      <c r="BT13" s="1145"/>
      <c r="BU13" s="1146"/>
      <c r="BV13" s="1144">
        <v>30</v>
      </c>
      <c r="BW13" s="1145"/>
      <c r="BX13" s="1145"/>
      <c r="BY13" s="1145"/>
      <c r="BZ13" s="1145"/>
      <c r="CA13" s="1146"/>
      <c r="CB13" s="1164">
        <v>30</v>
      </c>
      <c r="CC13" s="1165"/>
      <c r="CD13" s="1166"/>
      <c r="CE13" s="1144">
        <v>20</v>
      </c>
      <c r="CF13" s="1145"/>
      <c r="CG13" s="1145"/>
      <c r="CH13" s="1145"/>
      <c r="CI13" s="1146"/>
      <c r="CJ13" s="1164">
        <v>20</v>
      </c>
      <c r="CK13" s="1165"/>
      <c r="CL13" s="1165"/>
      <c r="CM13" s="1165"/>
      <c r="CN13" s="1166"/>
      <c r="CO13" s="1164">
        <v>30</v>
      </c>
      <c r="CP13" s="1165"/>
      <c r="CQ13" s="1166"/>
      <c r="CR13" s="1144">
        <v>20</v>
      </c>
      <c r="CS13" s="1145"/>
      <c r="CT13" s="1146"/>
      <c r="CU13" s="1144">
        <v>10</v>
      </c>
      <c r="CV13" s="1145"/>
      <c r="CW13" s="1145"/>
      <c r="CX13" s="1146"/>
      <c r="CY13" s="1144">
        <v>5</v>
      </c>
      <c r="CZ13" s="1145"/>
      <c r="DA13" s="1145"/>
      <c r="DB13" s="1146"/>
      <c r="DC13" s="1144">
        <v>5</v>
      </c>
      <c r="DD13" s="1145"/>
      <c r="DE13" s="1145"/>
      <c r="DF13" s="1145"/>
      <c r="DG13" s="1145"/>
      <c r="DH13" s="1145"/>
      <c r="DI13" s="1146"/>
      <c r="DJ13" s="1144">
        <v>1</v>
      </c>
      <c r="DK13" s="1146"/>
    </row>
    <row r="14" spans="1:115" s="6" customFormat="1" ht="10.35" customHeight="1">
      <c r="A14" s="1161" t="s">
        <v>1008</v>
      </c>
      <c r="B14" s="1162"/>
      <c r="C14" s="1162"/>
      <c r="D14" s="1162"/>
      <c r="E14" s="1162"/>
      <c r="F14" s="1162"/>
      <c r="G14" s="1162"/>
      <c r="H14" s="1162"/>
      <c r="I14" s="1162"/>
      <c r="J14" s="1162"/>
      <c r="K14" s="1162"/>
      <c r="L14" s="1162"/>
      <c r="M14" s="1162"/>
      <c r="N14" s="1162"/>
      <c r="O14" s="1162"/>
      <c r="P14" s="1162"/>
      <c r="Q14" s="1162"/>
      <c r="R14" s="1162"/>
      <c r="S14" s="1162"/>
      <c r="T14" s="1162"/>
      <c r="U14" s="1162"/>
      <c r="V14" s="1162"/>
      <c r="W14" s="1162"/>
      <c r="X14" s="1162"/>
      <c r="Y14" s="1162"/>
      <c r="Z14" s="1162"/>
      <c r="AA14" s="1162"/>
      <c r="AB14" s="1162"/>
      <c r="AC14" s="1162"/>
      <c r="AD14" s="1162"/>
      <c r="AE14" s="1162"/>
      <c r="AF14" s="1162"/>
      <c r="AG14" s="1162"/>
      <c r="AH14" s="1162"/>
      <c r="AI14" s="1162"/>
      <c r="AJ14" s="1162"/>
      <c r="AK14" s="1162"/>
      <c r="AL14" s="1162"/>
      <c r="AM14" s="1162"/>
      <c r="AN14" s="1162"/>
      <c r="AO14" s="1162"/>
      <c r="AP14" s="1162"/>
      <c r="AQ14" s="1162"/>
      <c r="AR14" s="1162"/>
      <c r="AS14" s="1162"/>
      <c r="AT14" s="1162"/>
      <c r="AU14" s="1162"/>
      <c r="AV14" s="1162"/>
      <c r="AW14" s="1162"/>
      <c r="AX14" s="1162"/>
      <c r="AY14" s="1162"/>
      <c r="AZ14" s="1162"/>
      <c r="BA14" s="1162"/>
      <c r="BB14" s="1162"/>
      <c r="BC14" s="1162"/>
      <c r="BD14" s="1162"/>
      <c r="BE14" s="1162"/>
      <c r="BF14" s="1162"/>
      <c r="BG14" s="1162"/>
      <c r="BH14" s="1162"/>
      <c r="BI14" s="1162"/>
      <c r="BJ14" s="1162"/>
      <c r="BK14" s="1162"/>
      <c r="BL14" s="1162"/>
      <c r="BM14" s="1162"/>
      <c r="BN14" s="1162"/>
      <c r="BO14" s="1162"/>
      <c r="BP14" s="1162"/>
      <c r="BQ14" s="1162"/>
      <c r="BR14" s="1162"/>
      <c r="BS14" s="1162"/>
      <c r="BT14" s="1162"/>
      <c r="BU14" s="1162"/>
      <c r="BV14" s="1162"/>
      <c r="BW14" s="1162"/>
      <c r="BX14" s="1162"/>
      <c r="BY14" s="1162"/>
      <c r="BZ14" s="1162"/>
      <c r="CA14" s="1162"/>
      <c r="CB14" s="1162"/>
      <c r="CC14" s="1162"/>
      <c r="CD14" s="1162"/>
      <c r="CE14" s="1162"/>
      <c r="CF14" s="1162"/>
      <c r="CG14" s="1162"/>
      <c r="CH14" s="1162"/>
      <c r="CI14" s="1162"/>
      <c r="CJ14" s="1162"/>
      <c r="CK14" s="1162"/>
      <c r="CL14" s="1162"/>
      <c r="CM14" s="1162"/>
      <c r="CN14" s="1162"/>
      <c r="CO14" s="1162"/>
      <c r="CP14" s="1162"/>
      <c r="CQ14" s="1162"/>
      <c r="CR14" s="1162"/>
      <c r="CS14" s="1162"/>
      <c r="CT14" s="1162"/>
      <c r="CU14" s="1162"/>
      <c r="CV14" s="1162"/>
      <c r="CW14" s="1162"/>
      <c r="CX14" s="1162"/>
      <c r="CY14" s="1162"/>
      <c r="CZ14" s="1162"/>
      <c r="DA14" s="1162"/>
      <c r="DB14" s="1162"/>
      <c r="DC14" s="1162"/>
      <c r="DD14" s="1162"/>
      <c r="DE14" s="1162"/>
      <c r="DF14" s="1162"/>
      <c r="DG14" s="1162"/>
      <c r="DH14" s="1162"/>
      <c r="DI14" s="1162"/>
      <c r="DJ14" s="1162"/>
      <c r="DK14" s="1163"/>
    </row>
    <row r="15" spans="1:115" s="6" customFormat="1" ht="10.5" customHeight="1">
      <c r="A15" s="1167">
        <v>1</v>
      </c>
      <c r="B15" s="1168"/>
      <c r="C15" s="1169" t="s">
        <v>1009</v>
      </c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70"/>
      <c r="Q15" s="1170"/>
      <c r="R15" s="1170"/>
      <c r="S15" s="1170"/>
      <c r="T15" s="1170"/>
      <c r="U15" s="1170"/>
      <c r="V15" s="1170"/>
      <c r="W15" s="1170"/>
      <c r="X15" s="1171"/>
      <c r="Y15" s="1169" t="s">
        <v>1010</v>
      </c>
      <c r="Z15" s="1170"/>
      <c r="AA15" s="1170"/>
      <c r="AB15" s="1170"/>
      <c r="AC15" s="1170"/>
      <c r="AD15" s="1170"/>
      <c r="AE15" s="1170"/>
      <c r="AF15" s="1170"/>
      <c r="AG15" s="1170"/>
      <c r="AH15" s="1171"/>
      <c r="AI15" s="1172" t="s">
        <v>344</v>
      </c>
      <c r="AJ15" s="1173"/>
      <c r="AK15" s="1174"/>
      <c r="AL15" s="1175">
        <v>920</v>
      </c>
      <c r="AM15" s="1176"/>
      <c r="AN15" s="1176"/>
      <c r="AO15" s="1176"/>
      <c r="AP15" s="1177"/>
      <c r="AQ15" s="1178">
        <v>750</v>
      </c>
      <c r="AR15" s="1179"/>
      <c r="AS15" s="1179"/>
      <c r="AT15" s="1179"/>
      <c r="AU15" s="1180"/>
      <c r="AV15" s="1172" t="s">
        <v>283</v>
      </c>
      <c r="AW15" s="1173"/>
      <c r="AX15" s="1173"/>
      <c r="AY15" s="1173"/>
      <c r="AZ15" s="1173"/>
      <c r="BA15" s="1174"/>
      <c r="BB15" s="1181">
        <v>750</v>
      </c>
      <c r="BC15" s="1182"/>
      <c r="BD15" s="1182"/>
      <c r="BE15" s="1182"/>
      <c r="BF15" s="1183"/>
      <c r="BG15" s="1175">
        <v>665</v>
      </c>
      <c r="BH15" s="1176"/>
      <c r="BI15" s="1176"/>
      <c r="BJ15" s="1176"/>
      <c r="BK15" s="1177"/>
      <c r="BL15" s="1178">
        <v>900</v>
      </c>
      <c r="BM15" s="1179"/>
      <c r="BN15" s="1179"/>
      <c r="BO15" s="1179"/>
      <c r="BP15" s="1179"/>
      <c r="BQ15" s="1179"/>
      <c r="BR15" s="1179"/>
      <c r="BS15" s="1179"/>
      <c r="BT15" s="1179"/>
      <c r="BU15" s="1180"/>
      <c r="BV15" s="1172" t="s">
        <v>283</v>
      </c>
      <c r="BW15" s="1173"/>
      <c r="BX15" s="1173"/>
      <c r="BY15" s="1173"/>
      <c r="BZ15" s="1173"/>
      <c r="CA15" s="1173"/>
      <c r="CB15" s="1173"/>
      <c r="CC15" s="1173"/>
      <c r="CD15" s="1174"/>
      <c r="CE15" s="1178">
        <v>750</v>
      </c>
      <c r="CF15" s="1179"/>
      <c r="CG15" s="1179"/>
      <c r="CH15" s="1179"/>
      <c r="CI15" s="1179"/>
      <c r="CJ15" s="1179"/>
      <c r="CK15" s="1179"/>
      <c r="CL15" s="1179"/>
      <c r="CM15" s="1179"/>
      <c r="CN15" s="1180"/>
      <c r="CO15" s="1175">
        <v>650</v>
      </c>
      <c r="CP15" s="1176"/>
      <c r="CQ15" s="1177"/>
      <c r="CR15" s="1178">
        <v>580</v>
      </c>
      <c r="CS15" s="1179"/>
      <c r="CT15" s="1180"/>
      <c r="CU15" s="1175">
        <v>580</v>
      </c>
      <c r="CV15" s="1176"/>
      <c r="CW15" s="1176"/>
      <c r="CX15" s="1177"/>
      <c r="CY15" s="1175">
        <v>560</v>
      </c>
      <c r="CZ15" s="1176"/>
      <c r="DA15" s="1176"/>
      <c r="DB15" s="1177"/>
      <c r="DC15" s="1172" t="s">
        <v>283</v>
      </c>
      <c r="DD15" s="1173"/>
      <c r="DE15" s="1173"/>
      <c r="DF15" s="1173"/>
      <c r="DG15" s="1173"/>
      <c r="DH15" s="1173"/>
      <c r="DI15" s="1174"/>
      <c r="DJ15" s="1172" t="s">
        <v>283</v>
      </c>
      <c r="DK15" s="1174"/>
    </row>
    <row r="16" spans="1:115" s="6" customFormat="1" ht="10.5" customHeight="1">
      <c r="A16" s="1167">
        <v>3</v>
      </c>
      <c r="B16" s="1168"/>
      <c r="C16" s="1169" t="s">
        <v>1011</v>
      </c>
      <c r="D16" s="1170"/>
      <c r="E16" s="1170"/>
      <c r="F16" s="1170"/>
      <c r="G16" s="1170"/>
      <c r="H16" s="1170"/>
      <c r="I16" s="1170"/>
      <c r="J16" s="1170"/>
      <c r="K16" s="1170"/>
      <c r="L16" s="1170"/>
      <c r="M16" s="1170"/>
      <c r="N16" s="1170"/>
      <c r="O16" s="1170"/>
      <c r="P16" s="1170"/>
      <c r="Q16" s="1170"/>
      <c r="R16" s="1170"/>
      <c r="S16" s="1170"/>
      <c r="T16" s="1170"/>
      <c r="U16" s="1170"/>
      <c r="V16" s="1170"/>
      <c r="W16" s="1170"/>
      <c r="X16" s="1171"/>
      <c r="Y16" s="1169" t="s">
        <v>1012</v>
      </c>
      <c r="Z16" s="1170"/>
      <c r="AA16" s="1170"/>
      <c r="AB16" s="1170"/>
      <c r="AC16" s="1170"/>
      <c r="AD16" s="1170"/>
      <c r="AE16" s="1170"/>
      <c r="AF16" s="1170"/>
      <c r="AG16" s="1170"/>
      <c r="AH16" s="1171"/>
      <c r="AI16" s="1172" t="s">
        <v>344</v>
      </c>
      <c r="AJ16" s="1173"/>
      <c r="AK16" s="1174"/>
      <c r="AL16" s="1175">
        <v>820</v>
      </c>
      <c r="AM16" s="1176"/>
      <c r="AN16" s="1176"/>
      <c r="AO16" s="1176"/>
      <c r="AP16" s="1177"/>
      <c r="AQ16" s="1178">
        <v>700</v>
      </c>
      <c r="AR16" s="1179"/>
      <c r="AS16" s="1179"/>
      <c r="AT16" s="1179"/>
      <c r="AU16" s="1180"/>
      <c r="AV16" s="1172" t="s">
        <v>283</v>
      </c>
      <c r="AW16" s="1173"/>
      <c r="AX16" s="1173"/>
      <c r="AY16" s="1173"/>
      <c r="AZ16" s="1173"/>
      <c r="BA16" s="1174"/>
      <c r="BB16" s="1181">
        <v>700</v>
      </c>
      <c r="BC16" s="1182"/>
      <c r="BD16" s="1182"/>
      <c r="BE16" s="1182"/>
      <c r="BF16" s="1183"/>
      <c r="BG16" s="1175">
        <v>615</v>
      </c>
      <c r="BH16" s="1176"/>
      <c r="BI16" s="1176"/>
      <c r="BJ16" s="1176"/>
      <c r="BK16" s="1177"/>
      <c r="BL16" s="1178">
        <v>800</v>
      </c>
      <c r="BM16" s="1179"/>
      <c r="BN16" s="1179"/>
      <c r="BO16" s="1179"/>
      <c r="BP16" s="1179"/>
      <c r="BQ16" s="1179"/>
      <c r="BR16" s="1179"/>
      <c r="BS16" s="1179"/>
      <c r="BT16" s="1179"/>
      <c r="BU16" s="1180"/>
      <c r="BV16" s="1172" t="s">
        <v>283</v>
      </c>
      <c r="BW16" s="1173"/>
      <c r="BX16" s="1173"/>
      <c r="BY16" s="1173"/>
      <c r="BZ16" s="1173"/>
      <c r="CA16" s="1173"/>
      <c r="CB16" s="1173"/>
      <c r="CC16" s="1173"/>
      <c r="CD16" s="1174"/>
      <c r="CE16" s="1178">
        <v>700</v>
      </c>
      <c r="CF16" s="1179"/>
      <c r="CG16" s="1179"/>
      <c r="CH16" s="1179"/>
      <c r="CI16" s="1179"/>
      <c r="CJ16" s="1179"/>
      <c r="CK16" s="1179"/>
      <c r="CL16" s="1179"/>
      <c r="CM16" s="1179"/>
      <c r="CN16" s="1180"/>
      <c r="CO16" s="1175">
        <v>600</v>
      </c>
      <c r="CP16" s="1176"/>
      <c r="CQ16" s="1177"/>
      <c r="CR16" s="1178">
        <v>520</v>
      </c>
      <c r="CS16" s="1179"/>
      <c r="CT16" s="1180"/>
      <c r="CU16" s="1175">
        <v>520</v>
      </c>
      <c r="CV16" s="1176"/>
      <c r="CW16" s="1176"/>
      <c r="CX16" s="1177"/>
      <c r="CY16" s="1175">
        <v>510</v>
      </c>
      <c r="CZ16" s="1176"/>
      <c r="DA16" s="1176"/>
      <c r="DB16" s="1177"/>
      <c r="DC16" s="1172" t="s">
        <v>283</v>
      </c>
      <c r="DD16" s="1173"/>
      <c r="DE16" s="1173"/>
      <c r="DF16" s="1173"/>
      <c r="DG16" s="1173"/>
      <c r="DH16" s="1173"/>
      <c r="DI16" s="1174"/>
      <c r="DJ16" s="1178">
        <v>340</v>
      </c>
      <c r="DK16" s="1180"/>
    </row>
    <row r="17" spans="1:115" s="6" customFormat="1" ht="10.5" customHeight="1">
      <c r="A17" s="1167">
        <v>7</v>
      </c>
      <c r="B17" s="1168"/>
      <c r="C17" s="1169" t="s">
        <v>1013</v>
      </c>
      <c r="D17" s="1170"/>
      <c r="E17" s="1170"/>
      <c r="F17" s="1170"/>
      <c r="G17" s="1170"/>
      <c r="H17" s="1170"/>
      <c r="I17" s="1170"/>
      <c r="J17" s="1170"/>
      <c r="K17" s="1170"/>
      <c r="L17" s="1170"/>
      <c r="M17" s="1170"/>
      <c r="N17" s="1170"/>
      <c r="O17" s="1170"/>
      <c r="P17" s="1170"/>
      <c r="Q17" s="1170"/>
      <c r="R17" s="1170"/>
      <c r="S17" s="1170"/>
      <c r="T17" s="1170"/>
      <c r="U17" s="1170"/>
      <c r="V17" s="1170"/>
      <c r="W17" s="1170"/>
      <c r="X17" s="1171"/>
      <c r="Y17" s="1169" t="s">
        <v>1014</v>
      </c>
      <c r="Z17" s="1170"/>
      <c r="AA17" s="1170"/>
      <c r="AB17" s="1170"/>
      <c r="AC17" s="1170"/>
      <c r="AD17" s="1170"/>
      <c r="AE17" s="1170"/>
      <c r="AF17" s="1170"/>
      <c r="AG17" s="1170"/>
      <c r="AH17" s="1171"/>
      <c r="AI17" s="1172" t="s">
        <v>344</v>
      </c>
      <c r="AJ17" s="1173"/>
      <c r="AK17" s="1174"/>
      <c r="AL17" s="1175">
        <v>520</v>
      </c>
      <c r="AM17" s="1176"/>
      <c r="AN17" s="1176"/>
      <c r="AO17" s="1176"/>
      <c r="AP17" s="1177"/>
      <c r="AQ17" s="1178">
        <v>440</v>
      </c>
      <c r="AR17" s="1179"/>
      <c r="AS17" s="1179"/>
      <c r="AT17" s="1179"/>
      <c r="AU17" s="1180"/>
      <c r="AV17" s="1172" t="s">
        <v>283</v>
      </c>
      <c r="AW17" s="1173"/>
      <c r="AX17" s="1173"/>
      <c r="AY17" s="1173"/>
      <c r="AZ17" s="1173"/>
      <c r="BA17" s="1174"/>
      <c r="BB17" s="1181">
        <v>440</v>
      </c>
      <c r="BC17" s="1182"/>
      <c r="BD17" s="1182"/>
      <c r="BE17" s="1182"/>
      <c r="BF17" s="1183"/>
      <c r="BG17" s="1175">
        <v>395</v>
      </c>
      <c r="BH17" s="1176"/>
      <c r="BI17" s="1176"/>
      <c r="BJ17" s="1176"/>
      <c r="BK17" s="1177"/>
      <c r="BL17" s="1178">
        <v>520</v>
      </c>
      <c r="BM17" s="1179"/>
      <c r="BN17" s="1179"/>
      <c r="BO17" s="1179"/>
      <c r="BP17" s="1179"/>
      <c r="BQ17" s="1179"/>
      <c r="BR17" s="1179"/>
      <c r="BS17" s="1179"/>
      <c r="BT17" s="1179"/>
      <c r="BU17" s="1180"/>
      <c r="BV17" s="1172" t="s">
        <v>283</v>
      </c>
      <c r="BW17" s="1173"/>
      <c r="BX17" s="1173"/>
      <c r="BY17" s="1173"/>
      <c r="BZ17" s="1173"/>
      <c r="CA17" s="1173"/>
      <c r="CB17" s="1173"/>
      <c r="CC17" s="1173"/>
      <c r="CD17" s="1174"/>
      <c r="CE17" s="1178">
        <v>440</v>
      </c>
      <c r="CF17" s="1179"/>
      <c r="CG17" s="1179"/>
      <c r="CH17" s="1179"/>
      <c r="CI17" s="1179"/>
      <c r="CJ17" s="1179"/>
      <c r="CK17" s="1179"/>
      <c r="CL17" s="1179"/>
      <c r="CM17" s="1179"/>
      <c r="CN17" s="1180"/>
      <c r="CO17" s="1175">
        <v>380</v>
      </c>
      <c r="CP17" s="1176"/>
      <c r="CQ17" s="1177"/>
      <c r="CR17" s="1178">
        <v>380</v>
      </c>
      <c r="CS17" s="1179"/>
      <c r="CT17" s="1180"/>
      <c r="CU17" s="1175">
        <v>380</v>
      </c>
      <c r="CV17" s="1176"/>
      <c r="CW17" s="1176"/>
      <c r="CX17" s="1177"/>
      <c r="CY17" s="1175">
        <v>360</v>
      </c>
      <c r="CZ17" s="1176"/>
      <c r="DA17" s="1176"/>
      <c r="DB17" s="1177"/>
      <c r="DC17" s="1172" t="s">
        <v>283</v>
      </c>
      <c r="DD17" s="1173"/>
      <c r="DE17" s="1173"/>
      <c r="DF17" s="1173"/>
      <c r="DG17" s="1173"/>
      <c r="DH17" s="1173"/>
      <c r="DI17" s="1174"/>
      <c r="DJ17" s="1178">
        <v>220</v>
      </c>
      <c r="DK17" s="1180"/>
    </row>
    <row r="18" spans="1:115" s="6" customFormat="1" ht="10.5" customHeight="1">
      <c r="A18" s="1167">
        <v>8</v>
      </c>
      <c r="B18" s="1168"/>
      <c r="C18" s="1169" t="s">
        <v>1015</v>
      </c>
      <c r="D18" s="1170"/>
      <c r="E18" s="1170"/>
      <c r="F18" s="1170"/>
      <c r="G18" s="1170"/>
      <c r="H18" s="1170"/>
      <c r="I18" s="1170"/>
      <c r="J18" s="1170"/>
      <c r="K18" s="1170"/>
      <c r="L18" s="1170"/>
      <c r="M18" s="1170"/>
      <c r="N18" s="1170"/>
      <c r="O18" s="1170"/>
      <c r="P18" s="1170"/>
      <c r="Q18" s="1170"/>
      <c r="R18" s="1170"/>
      <c r="S18" s="1170"/>
      <c r="T18" s="1170"/>
      <c r="U18" s="1170"/>
      <c r="V18" s="1170"/>
      <c r="W18" s="1170"/>
      <c r="X18" s="1171"/>
      <c r="Y18" s="1169" t="s">
        <v>1016</v>
      </c>
      <c r="Z18" s="1170"/>
      <c r="AA18" s="1170"/>
      <c r="AB18" s="1170"/>
      <c r="AC18" s="1170"/>
      <c r="AD18" s="1170"/>
      <c r="AE18" s="1170"/>
      <c r="AF18" s="1170"/>
      <c r="AG18" s="1170"/>
      <c r="AH18" s="1171"/>
      <c r="AI18" s="1172" t="s">
        <v>344</v>
      </c>
      <c r="AJ18" s="1173"/>
      <c r="AK18" s="1174"/>
      <c r="AL18" s="1175">
        <v>520</v>
      </c>
      <c r="AM18" s="1176"/>
      <c r="AN18" s="1176"/>
      <c r="AO18" s="1176"/>
      <c r="AP18" s="1177"/>
      <c r="AQ18" s="1178">
        <v>440</v>
      </c>
      <c r="AR18" s="1179"/>
      <c r="AS18" s="1179"/>
      <c r="AT18" s="1179"/>
      <c r="AU18" s="1180"/>
      <c r="AV18" s="1172" t="s">
        <v>283</v>
      </c>
      <c r="AW18" s="1173"/>
      <c r="AX18" s="1173"/>
      <c r="AY18" s="1173"/>
      <c r="AZ18" s="1173"/>
      <c r="BA18" s="1174"/>
      <c r="BB18" s="1181">
        <v>440</v>
      </c>
      <c r="BC18" s="1182"/>
      <c r="BD18" s="1182"/>
      <c r="BE18" s="1182"/>
      <c r="BF18" s="1183"/>
      <c r="BG18" s="1175">
        <v>395</v>
      </c>
      <c r="BH18" s="1176"/>
      <c r="BI18" s="1176"/>
      <c r="BJ18" s="1176"/>
      <c r="BK18" s="1177"/>
      <c r="BL18" s="1178">
        <v>520</v>
      </c>
      <c r="BM18" s="1179"/>
      <c r="BN18" s="1179"/>
      <c r="BO18" s="1179"/>
      <c r="BP18" s="1179"/>
      <c r="BQ18" s="1179"/>
      <c r="BR18" s="1179"/>
      <c r="BS18" s="1179"/>
      <c r="BT18" s="1179"/>
      <c r="BU18" s="1180"/>
      <c r="BV18" s="1172" t="s">
        <v>283</v>
      </c>
      <c r="BW18" s="1173"/>
      <c r="BX18" s="1173"/>
      <c r="BY18" s="1173"/>
      <c r="BZ18" s="1173"/>
      <c r="CA18" s="1173"/>
      <c r="CB18" s="1173"/>
      <c r="CC18" s="1173"/>
      <c r="CD18" s="1174"/>
      <c r="CE18" s="1178">
        <v>440</v>
      </c>
      <c r="CF18" s="1179"/>
      <c r="CG18" s="1179"/>
      <c r="CH18" s="1179"/>
      <c r="CI18" s="1179"/>
      <c r="CJ18" s="1179"/>
      <c r="CK18" s="1179"/>
      <c r="CL18" s="1179"/>
      <c r="CM18" s="1179"/>
      <c r="CN18" s="1180"/>
      <c r="CO18" s="1175">
        <v>380</v>
      </c>
      <c r="CP18" s="1176"/>
      <c r="CQ18" s="1177"/>
      <c r="CR18" s="1178">
        <v>380</v>
      </c>
      <c r="CS18" s="1179"/>
      <c r="CT18" s="1180"/>
      <c r="CU18" s="1175">
        <v>380</v>
      </c>
      <c r="CV18" s="1176"/>
      <c r="CW18" s="1176"/>
      <c r="CX18" s="1177"/>
      <c r="CY18" s="1175">
        <v>360</v>
      </c>
      <c r="CZ18" s="1176"/>
      <c r="DA18" s="1176"/>
      <c r="DB18" s="1177"/>
      <c r="DC18" s="1172" t="s">
        <v>283</v>
      </c>
      <c r="DD18" s="1173"/>
      <c r="DE18" s="1173"/>
      <c r="DF18" s="1173"/>
      <c r="DG18" s="1173"/>
      <c r="DH18" s="1173"/>
      <c r="DI18" s="1174"/>
      <c r="DJ18" s="1178">
        <v>220</v>
      </c>
      <c r="DK18" s="1180"/>
    </row>
    <row r="19" spans="1:115" s="6" customFormat="1" ht="10.5" customHeight="1">
      <c r="A19" s="1167">
        <v>9</v>
      </c>
      <c r="B19" s="1168"/>
      <c r="C19" s="1169" t="s">
        <v>1017</v>
      </c>
      <c r="D19" s="1170"/>
      <c r="E19" s="1170"/>
      <c r="F19" s="1170"/>
      <c r="G19" s="1170"/>
      <c r="H19" s="1170"/>
      <c r="I19" s="1170"/>
      <c r="J19" s="1170"/>
      <c r="K19" s="1170"/>
      <c r="L19" s="1170"/>
      <c r="M19" s="1170"/>
      <c r="N19" s="1170"/>
      <c r="O19" s="1170"/>
      <c r="P19" s="1170"/>
      <c r="Q19" s="1170"/>
      <c r="R19" s="1170"/>
      <c r="S19" s="1170"/>
      <c r="T19" s="1170"/>
      <c r="U19" s="1170"/>
      <c r="V19" s="1170"/>
      <c r="W19" s="1170"/>
      <c r="X19" s="1171"/>
      <c r="Y19" s="1169" t="s">
        <v>1018</v>
      </c>
      <c r="Z19" s="1170"/>
      <c r="AA19" s="1170"/>
      <c r="AB19" s="1170"/>
      <c r="AC19" s="1170"/>
      <c r="AD19" s="1170"/>
      <c r="AE19" s="1170"/>
      <c r="AF19" s="1170"/>
      <c r="AG19" s="1170"/>
      <c r="AH19" s="1171"/>
      <c r="AI19" s="1172" t="s">
        <v>344</v>
      </c>
      <c r="AJ19" s="1173"/>
      <c r="AK19" s="1174"/>
      <c r="AL19" s="1175">
        <v>520</v>
      </c>
      <c r="AM19" s="1176"/>
      <c r="AN19" s="1176"/>
      <c r="AO19" s="1176"/>
      <c r="AP19" s="1177"/>
      <c r="AQ19" s="1178">
        <v>440</v>
      </c>
      <c r="AR19" s="1179"/>
      <c r="AS19" s="1179"/>
      <c r="AT19" s="1179"/>
      <c r="AU19" s="1180"/>
      <c r="AV19" s="1172" t="s">
        <v>283</v>
      </c>
      <c r="AW19" s="1173"/>
      <c r="AX19" s="1173"/>
      <c r="AY19" s="1173"/>
      <c r="AZ19" s="1173"/>
      <c r="BA19" s="1174"/>
      <c r="BB19" s="1181">
        <v>440</v>
      </c>
      <c r="BC19" s="1182"/>
      <c r="BD19" s="1182"/>
      <c r="BE19" s="1182"/>
      <c r="BF19" s="1183"/>
      <c r="BG19" s="1175">
        <v>395</v>
      </c>
      <c r="BH19" s="1176"/>
      <c r="BI19" s="1176"/>
      <c r="BJ19" s="1176"/>
      <c r="BK19" s="1177"/>
      <c r="BL19" s="1178">
        <v>520</v>
      </c>
      <c r="BM19" s="1179"/>
      <c r="BN19" s="1179"/>
      <c r="BO19" s="1179"/>
      <c r="BP19" s="1179"/>
      <c r="BQ19" s="1179"/>
      <c r="BR19" s="1179"/>
      <c r="BS19" s="1179"/>
      <c r="BT19" s="1179"/>
      <c r="BU19" s="1180"/>
      <c r="BV19" s="1172" t="s">
        <v>283</v>
      </c>
      <c r="BW19" s="1173"/>
      <c r="BX19" s="1173"/>
      <c r="BY19" s="1173"/>
      <c r="BZ19" s="1173"/>
      <c r="CA19" s="1173"/>
      <c r="CB19" s="1173"/>
      <c r="CC19" s="1173"/>
      <c r="CD19" s="1174"/>
      <c r="CE19" s="1178">
        <v>440</v>
      </c>
      <c r="CF19" s="1179"/>
      <c r="CG19" s="1179"/>
      <c r="CH19" s="1179"/>
      <c r="CI19" s="1179"/>
      <c r="CJ19" s="1179"/>
      <c r="CK19" s="1179"/>
      <c r="CL19" s="1179"/>
      <c r="CM19" s="1179"/>
      <c r="CN19" s="1180"/>
      <c r="CO19" s="1175">
        <v>380</v>
      </c>
      <c r="CP19" s="1176"/>
      <c r="CQ19" s="1177"/>
      <c r="CR19" s="1178">
        <v>380</v>
      </c>
      <c r="CS19" s="1179"/>
      <c r="CT19" s="1180"/>
      <c r="CU19" s="1175">
        <v>380</v>
      </c>
      <c r="CV19" s="1176"/>
      <c r="CW19" s="1176"/>
      <c r="CX19" s="1177"/>
      <c r="CY19" s="1175">
        <v>360</v>
      </c>
      <c r="CZ19" s="1176"/>
      <c r="DA19" s="1176"/>
      <c r="DB19" s="1177"/>
      <c r="DC19" s="1172" t="s">
        <v>283</v>
      </c>
      <c r="DD19" s="1173"/>
      <c r="DE19" s="1173"/>
      <c r="DF19" s="1173"/>
      <c r="DG19" s="1173"/>
      <c r="DH19" s="1173"/>
      <c r="DI19" s="1174"/>
      <c r="DJ19" s="1178">
        <v>220</v>
      </c>
      <c r="DK19" s="1180"/>
    </row>
    <row r="20" spans="1:115" s="6" customFormat="1" ht="10.5" customHeight="1">
      <c r="A20" s="1167">
        <v>10</v>
      </c>
      <c r="B20" s="1168"/>
      <c r="C20" s="1169" t="s">
        <v>1019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0"/>
      <c r="O20" s="1170"/>
      <c r="P20" s="1170"/>
      <c r="Q20" s="1170"/>
      <c r="R20" s="1170"/>
      <c r="S20" s="1170"/>
      <c r="T20" s="1170"/>
      <c r="U20" s="1170"/>
      <c r="V20" s="1170"/>
      <c r="W20" s="1170"/>
      <c r="X20" s="1171"/>
      <c r="Y20" s="1169" t="s">
        <v>1020</v>
      </c>
      <c r="Z20" s="1170"/>
      <c r="AA20" s="1170"/>
      <c r="AB20" s="1170"/>
      <c r="AC20" s="1170"/>
      <c r="AD20" s="1170"/>
      <c r="AE20" s="1170"/>
      <c r="AF20" s="1170"/>
      <c r="AG20" s="1170"/>
      <c r="AH20" s="1171"/>
      <c r="AI20" s="1172" t="s">
        <v>344</v>
      </c>
      <c r="AJ20" s="1173"/>
      <c r="AK20" s="1174"/>
      <c r="AL20" s="1184" t="s">
        <v>1021</v>
      </c>
      <c r="AM20" s="1185"/>
      <c r="AN20" s="1185"/>
      <c r="AO20" s="1185"/>
      <c r="AP20" s="1186"/>
      <c r="AQ20" s="1172" t="s">
        <v>1022</v>
      </c>
      <c r="AR20" s="1173"/>
      <c r="AS20" s="1173"/>
      <c r="AT20" s="1173"/>
      <c r="AU20" s="1174"/>
      <c r="AV20" s="1172" t="s">
        <v>283</v>
      </c>
      <c r="AW20" s="1173"/>
      <c r="AX20" s="1173"/>
      <c r="AY20" s="1173"/>
      <c r="AZ20" s="1173"/>
      <c r="BA20" s="1174"/>
      <c r="BB20" s="1187" t="s">
        <v>1022</v>
      </c>
      <c r="BC20" s="1188"/>
      <c r="BD20" s="1188"/>
      <c r="BE20" s="1188"/>
      <c r="BF20" s="1189"/>
      <c r="BG20" s="1175">
        <v>815</v>
      </c>
      <c r="BH20" s="1176"/>
      <c r="BI20" s="1176"/>
      <c r="BJ20" s="1176"/>
      <c r="BK20" s="1177"/>
      <c r="BL20" s="1172" t="s">
        <v>1021</v>
      </c>
      <c r="BM20" s="1173"/>
      <c r="BN20" s="1173"/>
      <c r="BO20" s="1173"/>
      <c r="BP20" s="1173"/>
      <c r="BQ20" s="1173"/>
      <c r="BR20" s="1173"/>
      <c r="BS20" s="1173"/>
      <c r="BT20" s="1173"/>
      <c r="BU20" s="1174"/>
      <c r="BV20" s="1172" t="s">
        <v>283</v>
      </c>
      <c r="BW20" s="1173"/>
      <c r="BX20" s="1173"/>
      <c r="BY20" s="1173"/>
      <c r="BZ20" s="1173"/>
      <c r="CA20" s="1173"/>
      <c r="CB20" s="1173"/>
      <c r="CC20" s="1173"/>
      <c r="CD20" s="1174"/>
      <c r="CE20" s="1172" t="s">
        <v>1022</v>
      </c>
      <c r="CF20" s="1173"/>
      <c r="CG20" s="1173"/>
      <c r="CH20" s="1173"/>
      <c r="CI20" s="1173"/>
      <c r="CJ20" s="1173"/>
      <c r="CK20" s="1173"/>
      <c r="CL20" s="1173"/>
      <c r="CM20" s="1173"/>
      <c r="CN20" s="1174"/>
      <c r="CO20" s="1175">
        <v>800</v>
      </c>
      <c r="CP20" s="1176"/>
      <c r="CQ20" s="1177"/>
      <c r="CR20" s="1178">
        <v>790</v>
      </c>
      <c r="CS20" s="1179"/>
      <c r="CT20" s="1180"/>
      <c r="CU20" s="1175">
        <v>790</v>
      </c>
      <c r="CV20" s="1176"/>
      <c r="CW20" s="1176"/>
      <c r="CX20" s="1177"/>
      <c r="CY20" s="1175">
        <v>790</v>
      </c>
      <c r="CZ20" s="1176"/>
      <c r="DA20" s="1176"/>
      <c r="DB20" s="1177"/>
      <c r="DC20" s="1172" t="s">
        <v>283</v>
      </c>
      <c r="DD20" s="1173"/>
      <c r="DE20" s="1173"/>
      <c r="DF20" s="1173"/>
      <c r="DG20" s="1173"/>
      <c r="DH20" s="1173"/>
      <c r="DI20" s="1174"/>
      <c r="DJ20" s="1178">
        <v>520</v>
      </c>
      <c r="DK20" s="1180"/>
    </row>
    <row r="21" spans="1:115" s="6" customFormat="1" ht="10.5" customHeight="1">
      <c r="A21" s="1167">
        <v>11</v>
      </c>
      <c r="B21" s="1168"/>
      <c r="C21" s="1169" t="s">
        <v>1023</v>
      </c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0"/>
      <c r="O21" s="1170"/>
      <c r="P21" s="1170"/>
      <c r="Q21" s="1170"/>
      <c r="R21" s="1170"/>
      <c r="S21" s="1170"/>
      <c r="T21" s="1170"/>
      <c r="U21" s="1170"/>
      <c r="V21" s="1170"/>
      <c r="W21" s="1170"/>
      <c r="X21" s="1171"/>
      <c r="Y21" s="1169" t="s">
        <v>1024</v>
      </c>
      <c r="Z21" s="1170"/>
      <c r="AA21" s="1170"/>
      <c r="AB21" s="1170"/>
      <c r="AC21" s="1170"/>
      <c r="AD21" s="1170"/>
      <c r="AE21" s="1170"/>
      <c r="AF21" s="1170"/>
      <c r="AG21" s="1170"/>
      <c r="AH21" s="1171"/>
      <c r="AI21" s="1172" t="s">
        <v>344</v>
      </c>
      <c r="AJ21" s="1173"/>
      <c r="AK21" s="1174"/>
      <c r="AL21" s="1175">
        <v>670</v>
      </c>
      <c r="AM21" s="1176"/>
      <c r="AN21" s="1176"/>
      <c r="AO21" s="1176"/>
      <c r="AP21" s="1177"/>
      <c r="AQ21" s="1178">
        <v>540</v>
      </c>
      <c r="AR21" s="1179"/>
      <c r="AS21" s="1179"/>
      <c r="AT21" s="1179"/>
      <c r="AU21" s="1180"/>
      <c r="AV21" s="1172" t="s">
        <v>283</v>
      </c>
      <c r="AW21" s="1173"/>
      <c r="AX21" s="1173"/>
      <c r="AY21" s="1173"/>
      <c r="AZ21" s="1173"/>
      <c r="BA21" s="1174"/>
      <c r="BB21" s="1181">
        <v>540</v>
      </c>
      <c r="BC21" s="1182"/>
      <c r="BD21" s="1182"/>
      <c r="BE21" s="1182"/>
      <c r="BF21" s="1183"/>
      <c r="BG21" s="1175">
        <v>525</v>
      </c>
      <c r="BH21" s="1176"/>
      <c r="BI21" s="1176"/>
      <c r="BJ21" s="1176"/>
      <c r="BK21" s="1177"/>
      <c r="BL21" s="1178">
        <v>680</v>
      </c>
      <c r="BM21" s="1179"/>
      <c r="BN21" s="1179"/>
      <c r="BO21" s="1179"/>
      <c r="BP21" s="1179"/>
      <c r="BQ21" s="1179"/>
      <c r="BR21" s="1179"/>
      <c r="BS21" s="1179"/>
      <c r="BT21" s="1179"/>
      <c r="BU21" s="1180"/>
      <c r="BV21" s="1172" t="s">
        <v>283</v>
      </c>
      <c r="BW21" s="1173"/>
      <c r="BX21" s="1173"/>
      <c r="BY21" s="1173"/>
      <c r="BZ21" s="1173"/>
      <c r="CA21" s="1173"/>
      <c r="CB21" s="1173"/>
      <c r="CC21" s="1173"/>
      <c r="CD21" s="1174"/>
      <c r="CE21" s="1178">
        <v>540</v>
      </c>
      <c r="CF21" s="1179"/>
      <c r="CG21" s="1179"/>
      <c r="CH21" s="1179"/>
      <c r="CI21" s="1179"/>
      <c r="CJ21" s="1179"/>
      <c r="CK21" s="1179"/>
      <c r="CL21" s="1179"/>
      <c r="CM21" s="1179"/>
      <c r="CN21" s="1180"/>
      <c r="CO21" s="1175">
        <v>510</v>
      </c>
      <c r="CP21" s="1176"/>
      <c r="CQ21" s="1177"/>
      <c r="CR21" s="1178">
        <v>510</v>
      </c>
      <c r="CS21" s="1179"/>
      <c r="CT21" s="1180"/>
      <c r="CU21" s="1175">
        <v>510</v>
      </c>
      <c r="CV21" s="1176"/>
      <c r="CW21" s="1176"/>
      <c r="CX21" s="1177"/>
      <c r="CY21" s="1175">
        <v>510</v>
      </c>
      <c r="CZ21" s="1176"/>
      <c r="DA21" s="1176"/>
      <c r="DB21" s="1177"/>
      <c r="DC21" s="1172" t="s">
        <v>283</v>
      </c>
      <c r="DD21" s="1173"/>
      <c r="DE21" s="1173"/>
      <c r="DF21" s="1173"/>
      <c r="DG21" s="1173"/>
      <c r="DH21" s="1173"/>
      <c r="DI21" s="1174"/>
      <c r="DJ21" s="1178">
        <v>270</v>
      </c>
      <c r="DK21" s="1180"/>
    </row>
    <row r="22" spans="1:115" s="6" customFormat="1" ht="10.5" customHeight="1">
      <c r="A22" s="1167">
        <v>12</v>
      </c>
      <c r="B22" s="1168"/>
      <c r="C22" s="1169" t="s">
        <v>1025</v>
      </c>
      <c r="D22" s="1170"/>
      <c r="E22" s="1170"/>
      <c r="F22" s="1170"/>
      <c r="G22" s="1170"/>
      <c r="H22" s="1170"/>
      <c r="I22" s="1170"/>
      <c r="J22" s="1170"/>
      <c r="K22" s="1170"/>
      <c r="L22" s="1170"/>
      <c r="M22" s="1170"/>
      <c r="N22" s="1170"/>
      <c r="O22" s="1170"/>
      <c r="P22" s="1170"/>
      <c r="Q22" s="1170"/>
      <c r="R22" s="1170"/>
      <c r="S22" s="1170"/>
      <c r="T22" s="1170"/>
      <c r="U22" s="1170"/>
      <c r="V22" s="1170"/>
      <c r="W22" s="1170"/>
      <c r="X22" s="1171"/>
      <c r="Y22" s="1169" t="s">
        <v>1026</v>
      </c>
      <c r="Z22" s="1170"/>
      <c r="AA22" s="1170"/>
      <c r="AB22" s="1170"/>
      <c r="AC22" s="1170"/>
      <c r="AD22" s="1170"/>
      <c r="AE22" s="1170"/>
      <c r="AF22" s="1170"/>
      <c r="AG22" s="1170"/>
      <c r="AH22" s="1171"/>
      <c r="AI22" s="1172" t="s">
        <v>344</v>
      </c>
      <c r="AJ22" s="1173"/>
      <c r="AK22" s="1174"/>
      <c r="AL22" s="1175">
        <v>480</v>
      </c>
      <c r="AM22" s="1176"/>
      <c r="AN22" s="1176"/>
      <c r="AO22" s="1176"/>
      <c r="AP22" s="1177"/>
      <c r="AQ22" s="1178">
        <v>390</v>
      </c>
      <c r="AR22" s="1179"/>
      <c r="AS22" s="1179"/>
      <c r="AT22" s="1179"/>
      <c r="AU22" s="1180"/>
      <c r="AV22" s="1172" t="s">
        <v>283</v>
      </c>
      <c r="AW22" s="1173"/>
      <c r="AX22" s="1173"/>
      <c r="AY22" s="1173"/>
      <c r="AZ22" s="1173"/>
      <c r="BA22" s="1174"/>
      <c r="BB22" s="1181">
        <v>390</v>
      </c>
      <c r="BC22" s="1182"/>
      <c r="BD22" s="1182"/>
      <c r="BE22" s="1182"/>
      <c r="BF22" s="1183"/>
      <c r="BG22" s="1175">
        <v>355</v>
      </c>
      <c r="BH22" s="1176"/>
      <c r="BI22" s="1176"/>
      <c r="BJ22" s="1176"/>
      <c r="BK22" s="1177"/>
      <c r="BL22" s="1178">
        <v>480</v>
      </c>
      <c r="BM22" s="1179"/>
      <c r="BN22" s="1179"/>
      <c r="BO22" s="1179"/>
      <c r="BP22" s="1179"/>
      <c r="BQ22" s="1179"/>
      <c r="BR22" s="1179"/>
      <c r="BS22" s="1179"/>
      <c r="BT22" s="1179"/>
      <c r="BU22" s="1180"/>
      <c r="BV22" s="1172" t="s">
        <v>283</v>
      </c>
      <c r="BW22" s="1173"/>
      <c r="BX22" s="1173"/>
      <c r="BY22" s="1173"/>
      <c r="BZ22" s="1173"/>
      <c r="CA22" s="1173"/>
      <c r="CB22" s="1173"/>
      <c r="CC22" s="1173"/>
      <c r="CD22" s="1174"/>
      <c r="CE22" s="1178">
        <v>390</v>
      </c>
      <c r="CF22" s="1179"/>
      <c r="CG22" s="1179"/>
      <c r="CH22" s="1179"/>
      <c r="CI22" s="1179"/>
      <c r="CJ22" s="1179"/>
      <c r="CK22" s="1179"/>
      <c r="CL22" s="1179"/>
      <c r="CM22" s="1179"/>
      <c r="CN22" s="1180"/>
      <c r="CO22" s="1175">
        <v>340</v>
      </c>
      <c r="CP22" s="1176"/>
      <c r="CQ22" s="1177"/>
      <c r="CR22" s="1178">
        <v>340</v>
      </c>
      <c r="CS22" s="1179"/>
      <c r="CT22" s="1180"/>
      <c r="CU22" s="1175">
        <v>340</v>
      </c>
      <c r="CV22" s="1176"/>
      <c r="CW22" s="1176"/>
      <c r="CX22" s="1177"/>
      <c r="CY22" s="1175">
        <v>340</v>
      </c>
      <c r="CZ22" s="1176"/>
      <c r="DA22" s="1176"/>
      <c r="DB22" s="1177"/>
      <c r="DC22" s="1172" t="s">
        <v>283</v>
      </c>
      <c r="DD22" s="1173"/>
      <c r="DE22" s="1173"/>
      <c r="DF22" s="1173"/>
      <c r="DG22" s="1173"/>
      <c r="DH22" s="1173"/>
      <c r="DI22" s="1174"/>
      <c r="DJ22" s="1178">
        <v>180</v>
      </c>
      <c r="DK22" s="1180"/>
    </row>
    <row r="23" spans="1:115" s="6" customFormat="1" ht="10.5" customHeight="1">
      <c r="A23" s="1167">
        <v>15</v>
      </c>
      <c r="B23" s="1168"/>
      <c r="C23" s="1169" t="s">
        <v>1027</v>
      </c>
      <c r="D23" s="1170"/>
      <c r="E23" s="1170"/>
      <c r="F23" s="1170"/>
      <c r="G23" s="1170"/>
      <c r="H23" s="1170"/>
      <c r="I23" s="1170"/>
      <c r="J23" s="1170"/>
      <c r="K23" s="1170"/>
      <c r="L23" s="1170"/>
      <c r="M23" s="1170"/>
      <c r="N23" s="1170"/>
      <c r="O23" s="1170"/>
      <c r="P23" s="1170"/>
      <c r="Q23" s="1170"/>
      <c r="R23" s="1170"/>
      <c r="S23" s="1170"/>
      <c r="T23" s="1170"/>
      <c r="U23" s="1170"/>
      <c r="V23" s="1170"/>
      <c r="W23" s="1170"/>
      <c r="X23" s="1171"/>
      <c r="Y23" s="1169" t="s">
        <v>1028</v>
      </c>
      <c r="Z23" s="1170"/>
      <c r="AA23" s="1170"/>
      <c r="AB23" s="1170"/>
      <c r="AC23" s="1170"/>
      <c r="AD23" s="1170"/>
      <c r="AE23" s="1170"/>
      <c r="AF23" s="1170"/>
      <c r="AG23" s="1170"/>
      <c r="AH23" s="1171"/>
      <c r="AI23" s="1172" t="s">
        <v>344</v>
      </c>
      <c r="AJ23" s="1173"/>
      <c r="AK23" s="1174"/>
      <c r="AL23" s="1175">
        <v>820</v>
      </c>
      <c r="AM23" s="1176"/>
      <c r="AN23" s="1176"/>
      <c r="AO23" s="1176"/>
      <c r="AP23" s="1177"/>
      <c r="AQ23" s="1178">
        <v>700</v>
      </c>
      <c r="AR23" s="1179"/>
      <c r="AS23" s="1179"/>
      <c r="AT23" s="1179"/>
      <c r="AU23" s="1180"/>
      <c r="AV23" s="1172" t="s">
        <v>283</v>
      </c>
      <c r="AW23" s="1173"/>
      <c r="AX23" s="1173"/>
      <c r="AY23" s="1173"/>
      <c r="AZ23" s="1173"/>
      <c r="BA23" s="1174"/>
      <c r="BB23" s="1181">
        <v>700</v>
      </c>
      <c r="BC23" s="1182"/>
      <c r="BD23" s="1182"/>
      <c r="BE23" s="1182"/>
      <c r="BF23" s="1183"/>
      <c r="BG23" s="1175">
        <v>585</v>
      </c>
      <c r="BH23" s="1176"/>
      <c r="BI23" s="1176"/>
      <c r="BJ23" s="1176"/>
      <c r="BK23" s="1177"/>
      <c r="BL23" s="1178">
        <v>800</v>
      </c>
      <c r="BM23" s="1179"/>
      <c r="BN23" s="1179"/>
      <c r="BO23" s="1179"/>
      <c r="BP23" s="1179"/>
      <c r="BQ23" s="1179"/>
      <c r="BR23" s="1179"/>
      <c r="BS23" s="1179"/>
      <c r="BT23" s="1179"/>
      <c r="BU23" s="1180"/>
      <c r="BV23" s="1172" t="s">
        <v>283</v>
      </c>
      <c r="BW23" s="1173"/>
      <c r="BX23" s="1173"/>
      <c r="BY23" s="1173"/>
      <c r="BZ23" s="1173"/>
      <c r="CA23" s="1173"/>
      <c r="CB23" s="1173"/>
      <c r="CC23" s="1173"/>
      <c r="CD23" s="1174"/>
      <c r="CE23" s="1178">
        <v>700</v>
      </c>
      <c r="CF23" s="1179"/>
      <c r="CG23" s="1179"/>
      <c r="CH23" s="1179"/>
      <c r="CI23" s="1179"/>
      <c r="CJ23" s="1179"/>
      <c r="CK23" s="1179"/>
      <c r="CL23" s="1179"/>
      <c r="CM23" s="1179"/>
      <c r="CN23" s="1180"/>
      <c r="CO23" s="1175">
        <v>570</v>
      </c>
      <c r="CP23" s="1176"/>
      <c r="CQ23" s="1177"/>
      <c r="CR23" s="1178">
        <v>510</v>
      </c>
      <c r="CS23" s="1179"/>
      <c r="CT23" s="1180"/>
      <c r="CU23" s="1175">
        <v>520</v>
      </c>
      <c r="CV23" s="1176"/>
      <c r="CW23" s="1176"/>
      <c r="CX23" s="1177"/>
      <c r="CY23" s="1175">
        <v>510</v>
      </c>
      <c r="CZ23" s="1176"/>
      <c r="DA23" s="1176"/>
      <c r="DB23" s="1177"/>
      <c r="DC23" s="1172" t="s">
        <v>283</v>
      </c>
      <c r="DD23" s="1173"/>
      <c r="DE23" s="1173"/>
      <c r="DF23" s="1173"/>
      <c r="DG23" s="1173"/>
      <c r="DH23" s="1173"/>
      <c r="DI23" s="1174"/>
      <c r="DJ23" s="1178">
        <v>340</v>
      </c>
      <c r="DK23" s="1180"/>
    </row>
    <row r="24" spans="1:115" s="6" customFormat="1" ht="10.5" customHeight="1">
      <c r="A24" s="1167">
        <v>16</v>
      </c>
      <c r="B24" s="1168"/>
      <c r="C24" s="1169" t="s">
        <v>1029</v>
      </c>
      <c r="D24" s="1170"/>
      <c r="E24" s="1170"/>
      <c r="F24" s="1170"/>
      <c r="G24" s="1170"/>
      <c r="H24" s="1170"/>
      <c r="I24" s="1170"/>
      <c r="J24" s="1170"/>
      <c r="K24" s="1170"/>
      <c r="L24" s="1170"/>
      <c r="M24" s="1170"/>
      <c r="N24" s="1170"/>
      <c r="O24" s="1170"/>
      <c r="P24" s="1170"/>
      <c r="Q24" s="1170"/>
      <c r="R24" s="1170"/>
      <c r="S24" s="1170"/>
      <c r="T24" s="1170"/>
      <c r="U24" s="1170"/>
      <c r="V24" s="1170"/>
      <c r="W24" s="1170"/>
      <c r="X24" s="1171"/>
      <c r="Y24" s="1169" t="s">
        <v>1030</v>
      </c>
      <c r="Z24" s="1170"/>
      <c r="AA24" s="1170"/>
      <c r="AB24" s="1170"/>
      <c r="AC24" s="1170"/>
      <c r="AD24" s="1170"/>
      <c r="AE24" s="1170"/>
      <c r="AF24" s="1170"/>
      <c r="AG24" s="1170"/>
      <c r="AH24" s="1171"/>
      <c r="AI24" s="1172" t="s">
        <v>344</v>
      </c>
      <c r="AJ24" s="1173"/>
      <c r="AK24" s="1174"/>
      <c r="AL24" s="1175">
        <v>820</v>
      </c>
      <c r="AM24" s="1176"/>
      <c r="AN24" s="1176"/>
      <c r="AO24" s="1176"/>
      <c r="AP24" s="1177"/>
      <c r="AQ24" s="1178">
        <v>700</v>
      </c>
      <c r="AR24" s="1179"/>
      <c r="AS24" s="1179"/>
      <c r="AT24" s="1179"/>
      <c r="AU24" s="1180"/>
      <c r="AV24" s="1172" t="s">
        <v>283</v>
      </c>
      <c r="AW24" s="1173"/>
      <c r="AX24" s="1173"/>
      <c r="AY24" s="1173"/>
      <c r="AZ24" s="1173"/>
      <c r="BA24" s="1174"/>
      <c r="BB24" s="1181">
        <v>700</v>
      </c>
      <c r="BC24" s="1182"/>
      <c r="BD24" s="1182"/>
      <c r="BE24" s="1182"/>
      <c r="BF24" s="1183"/>
      <c r="BG24" s="1175">
        <v>585</v>
      </c>
      <c r="BH24" s="1176"/>
      <c r="BI24" s="1176"/>
      <c r="BJ24" s="1176"/>
      <c r="BK24" s="1177"/>
      <c r="BL24" s="1178">
        <v>800</v>
      </c>
      <c r="BM24" s="1179"/>
      <c r="BN24" s="1179"/>
      <c r="BO24" s="1179"/>
      <c r="BP24" s="1179"/>
      <c r="BQ24" s="1179"/>
      <c r="BR24" s="1179"/>
      <c r="BS24" s="1179"/>
      <c r="BT24" s="1179"/>
      <c r="BU24" s="1180"/>
      <c r="BV24" s="1172" t="s">
        <v>283</v>
      </c>
      <c r="BW24" s="1173"/>
      <c r="BX24" s="1173"/>
      <c r="BY24" s="1173"/>
      <c r="BZ24" s="1173"/>
      <c r="CA24" s="1173"/>
      <c r="CB24" s="1173"/>
      <c r="CC24" s="1173"/>
      <c r="CD24" s="1174"/>
      <c r="CE24" s="1178">
        <v>700</v>
      </c>
      <c r="CF24" s="1179"/>
      <c r="CG24" s="1179"/>
      <c r="CH24" s="1179"/>
      <c r="CI24" s="1179"/>
      <c r="CJ24" s="1179"/>
      <c r="CK24" s="1179"/>
      <c r="CL24" s="1179"/>
      <c r="CM24" s="1179"/>
      <c r="CN24" s="1180"/>
      <c r="CO24" s="1175">
        <v>570</v>
      </c>
      <c r="CP24" s="1176"/>
      <c r="CQ24" s="1177"/>
      <c r="CR24" s="1178">
        <v>510</v>
      </c>
      <c r="CS24" s="1179"/>
      <c r="CT24" s="1180"/>
      <c r="CU24" s="1175">
        <v>520</v>
      </c>
      <c r="CV24" s="1176"/>
      <c r="CW24" s="1176"/>
      <c r="CX24" s="1177"/>
      <c r="CY24" s="1175">
        <v>510</v>
      </c>
      <c r="CZ24" s="1176"/>
      <c r="DA24" s="1176"/>
      <c r="DB24" s="1177"/>
      <c r="DC24" s="1172" t="s">
        <v>283</v>
      </c>
      <c r="DD24" s="1173"/>
      <c r="DE24" s="1173"/>
      <c r="DF24" s="1173"/>
      <c r="DG24" s="1173"/>
      <c r="DH24" s="1173"/>
      <c r="DI24" s="1174"/>
      <c r="DJ24" s="1178">
        <v>340</v>
      </c>
      <c r="DK24" s="1180"/>
    </row>
    <row r="25" spans="1:115" s="6" customFormat="1" ht="10.5" customHeight="1">
      <c r="A25" s="1167">
        <v>17</v>
      </c>
      <c r="B25" s="1168"/>
      <c r="C25" s="1169" t="s">
        <v>1031</v>
      </c>
      <c r="D25" s="1170"/>
      <c r="E25" s="1170"/>
      <c r="F25" s="1170"/>
      <c r="G25" s="1170"/>
      <c r="H25" s="1170"/>
      <c r="I25" s="1170"/>
      <c r="J25" s="1170"/>
      <c r="K25" s="1170"/>
      <c r="L25" s="1170"/>
      <c r="M25" s="1170"/>
      <c r="N25" s="1170"/>
      <c r="O25" s="1170"/>
      <c r="P25" s="1170"/>
      <c r="Q25" s="1170"/>
      <c r="R25" s="1170"/>
      <c r="S25" s="1170"/>
      <c r="T25" s="1170"/>
      <c r="U25" s="1170"/>
      <c r="V25" s="1170"/>
      <c r="W25" s="1170"/>
      <c r="X25" s="1171"/>
      <c r="Y25" s="1169" t="s">
        <v>1032</v>
      </c>
      <c r="Z25" s="1170"/>
      <c r="AA25" s="1170"/>
      <c r="AB25" s="1170"/>
      <c r="AC25" s="1170"/>
      <c r="AD25" s="1170"/>
      <c r="AE25" s="1170"/>
      <c r="AF25" s="1170"/>
      <c r="AG25" s="1170"/>
      <c r="AH25" s="1171"/>
      <c r="AI25" s="1172" t="s">
        <v>344</v>
      </c>
      <c r="AJ25" s="1173"/>
      <c r="AK25" s="1174"/>
      <c r="AL25" s="1175">
        <v>800</v>
      </c>
      <c r="AM25" s="1176"/>
      <c r="AN25" s="1176"/>
      <c r="AO25" s="1176"/>
      <c r="AP25" s="1177"/>
      <c r="AQ25" s="1178">
        <v>420</v>
      </c>
      <c r="AR25" s="1179"/>
      <c r="AS25" s="1179"/>
      <c r="AT25" s="1179"/>
      <c r="AU25" s="1180"/>
      <c r="AV25" s="1172" t="s">
        <v>283</v>
      </c>
      <c r="AW25" s="1173"/>
      <c r="AX25" s="1173"/>
      <c r="AY25" s="1173"/>
      <c r="AZ25" s="1173"/>
      <c r="BA25" s="1174"/>
      <c r="BB25" s="1181">
        <v>420</v>
      </c>
      <c r="BC25" s="1182"/>
      <c r="BD25" s="1182"/>
      <c r="BE25" s="1182"/>
      <c r="BF25" s="1183"/>
      <c r="BG25" s="1175">
        <v>375</v>
      </c>
      <c r="BH25" s="1176"/>
      <c r="BI25" s="1176"/>
      <c r="BJ25" s="1176"/>
      <c r="BK25" s="1177"/>
      <c r="BL25" s="1178">
        <v>520</v>
      </c>
      <c r="BM25" s="1179"/>
      <c r="BN25" s="1179"/>
      <c r="BO25" s="1179"/>
      <c r="BP25" s="1179"/>
      <c r="BQ25" s="1179"/>
      <c r="BR25" s="1179"/>
      <c r="BS25" s="1179"/>
      <c r="BT25" s="1179"/>
      <c r="BU25" s="1180"/>
      <c r="BV25" s="1172" t="s">
        <v>283</v>
      </c>
      <c r="BW25" s="1173"/>
      <c r="BX25" s="1173"/>
      <c r="BY25" s="1173"/>
      <c r="BZ25" s="1173"/>
      <c r="CA25" s="1173"/>
      <c r="CB25" s="1173"/>
      <c r="CC25" s="1173"/>
      <c r="CD25" s="1174"/>
      <c r="CE25" s="1178">
        <v>420</v>
      </c>
      <c r="CF25" s="1179"/>
      <c r="CG25" s="1179"/>
      <c r="CH25" s="1179"/>
      <c r="CI25" s="1179"/>
      <c r="CJ25" s="1179"/>
      <c r="CK25" s="1179"/>
      <c r="CL25" s="1179"/>
      <c r="CM25" s="1179"/>
      <c r="CN25" s="1180"/>
      <c r="CO25" s="1175">
        <v>360</v>
      </c>
      <c r="CP25" s="1176"/>
      <c r="CQ25" s="1177"/>
      <c r="CR25" s="1178">
        <v>360</v>
      </c>
      <c r="CS25" s="1179"/>
      <c r="CT25" s="1180"/>
      <c r="CU25" s="1175">
        <v>360</v>
      </c>
      <c r="CV25" s="1176"/>
      <c r="CW25" s="1176"/>
      <c r="CX25" s="1177"/>
      <c r="CY25" s="1175">
        <v>360</v>
      </c>
      <c r="CZ25" s="1176"/>
      <c r="DA25" s="1176"/>
      <c r="DB25" s="1177"/>
      <c r="DC25" s="1172" t="s">
        <v>283</v>
      </c>
      <c r="DD25" s="1173"/>
      <c r="DE25" s="1173"/>
      <c r="DF25" s="1173"/>
      <c r="DG25" s="1173"/>
      <c r="DH25" s="1173"/>
      <c r="DI25" s="1174"/>
      <c r="DJ25" s="1178">
        <v>220</v>
      </c>
      <c r="DK25" s="1180"/>
    </row>
    <row r="26" spans="1:115" s="6" customFormat="1" ht="10.5" customHeight="1">
      <c r="A26" s="1167">
        <v>18</v>
      </c>
      <c r="B26" s="1168"/>
      <c r="C26" s="1169" t="s">
        <v>1033</v>
      </c>
      <c r="D26" s="1170"/>
      <c r="E26" s="1170"/>
      <c r="F26" s="1170"/>
      <c r="G26" s="1170"/>
      <c r="H26" s="1170"/>
      <c r="I26" s="1170"/>
      <c r="J26" s="1170"/>
      <c r="K26" s="1170"/>
      <c r="L26" s="1170"/>
      <c r="M26" s="1170"/>
      <c r="N26" s="1170"/>
      <c r="O26" s="1170"/>
      <c r="P26" s="1170"/>
      <c r="Q26" s="1170"/>
      <c r="R26" s="1170"/>
      <c r="S26" s="1170"/>
      <c r="T26" s="1170"/>
      <c r="U26" s="1170"/>
      <c r="V26" s="1170"/>
      <c r="W26" s="1170"/>
      <c r="X26" s="1171"/>
      <c r="Y26" s="1169" t="s">
        <v>1034</v>
      </c>
      <c r="Z26" s="1170"/>
      <c r="AA26" s="1170"/>
      <c r="AB26" s="1170"/>
      <c r="AC26" s="1170"/>
      <c r="AD26" s="1170"/>
      <c r="AE26" s="1170"/>
      <c r="AF26" s="1170"/>
      <c r="AG26" s="1170"/>
      <c r="AH26" s="1171"/>
      <c r="AI26" s="1172" t="s">
        <v>344</v>
      </c>
      <c r="AJ26" s="1173"/>
      <c r="AK26" s="1174"/>
      <c r="AL26" s="1178">
        <v>70</v>
      </c>
      <c r="AM26" s="1179"/>
      <c r="AN26" s="1179"/>
      <c r="AO26" s="1179"/>
      <c r="AP26" s="1179"/>
      <c r="AQ26" s="1179"/>
      <c r="AR26" s="1179"/>
      <c r="AS26" s="1179"/>
      <c r="AT26" s="1179"/>
      <c r="AU26" s="1179"/>
      <c r="AV26" s="1179"/>
      <c r="AW26" s="1179"/>
      <c r="AX26" s="1179"/>
      <c r="AY26" s="1179"/>
      <c r="AZ26" s="1179"/>
      <c r="BA26" s="1179"/>
      <c r="BB26" s="1179"/>
      <c r="BC26" s="1179"/>
      <c r="BD26" s="1179"/>
      <c r="BE26" s="1179"/>
      <c r="BF26" s="1179"/>
      <c r="BG26" s="1179"/>
      <c r="BH26" s="1179"/>
      <c r="BI26" s="1179"/>
      <c r="BJ26" s="1179"/>
      <c r="BK26" s="1179"/>
      <c r="BL26" s="1179"/>
      <c r="BM26" s="1179"/>
      <c r="BN26" s="1179"/>
      <c r="BO26" s="1179"/>
      <c r="BP26" s="1179"/>
      <c r="BQ26" s="1179"/>
      <c r="BR26" s="1179"/>
      <c r="BS26" s="1179"/>
      <c r="BT26" s="1179"/>
      <c r="BU26" s="1179"/>
      <c r="BV26" s="1179"/>
      <c r="BW26" s="1179"/>
      <c r="BX26" s="1179"/>
      <c r="BY26" s="1179"/>
      <c r="BZ26" s="1179"/>
      <c r="CA26" s="1179"/>
      <c r="CB26" s="1179"/>
      <c r="CC26" s="1179"/>
      <c r="CD26" s="1179"/>
      <c r="CE26" s="1179"/>
      <c r="CF26" s="1179"/>
      <c r="CG26" s="1179"/>
      <c r="CH26" s="1179"/>
      <c r="CI26" s="1179"/>
      <c r="CJ26" s="1179"/>
      <c r="CK26" s="1179"/>
      <c r="CL26" s="1179"/>
      <c r="CM26" s="1179"/>
      <c r="CN26" s="1179"/>
      <c r="CO26" s="1179"/>
      <c r="CP26" s="1179"/>
      <c r="CQ26" s="1179"/>
      <c r="CR26" s="1179"/>
      <c r="CS26" s="1179"/>
      <c r="CT26" s="1179"/>
      <c r="CU26" s="1179"/>
      <c r="CV26" s="1179"/>
      <c r="CW26" s="1179"/>
      <c r="CX26" s="1179"/>
      <c r="CY26" s="1179"/>
      <c r="CZ26" s="1179"/>
      <c r="DA26" s="1179"/>
      <c r="DB26" s="1180"/>
      <c r="DC26" s="1172" t="s">
        <v>283</v>
      </c>
      <c r="DD26" s="1173"/>
      <c r="DE26" s="1173"/>
      <c r="DF26" s="1173"/>
      <c r="DG26" s="1173"/>
      <c r="DH26" s="1173"/>
      <c r="DI26" s="1174"/>
      <c r="DJ26" s="1172" t="s">
        <v>283</v>
      </c>
      <c r="DK26" s="1174"/>
    </row>
    <row r="27" spans="1:115" s="6" customFormat="1" ht="10.5" customHeight="1">
      <c r="A27" s="1167">
        <v>19</v>
      </c>
      <c r="B27" s="1168"/>
      <c r="C27" s="1169" t="s">
        <v>1035</v>
      </c>
      <c r="D27" s="1170"/>
      <c r="E27" s="1170"/>
      <c r="F27" s="1170"/>
      <c r="G27" s="1170"/>
      <c r="H27" s="1170"/>
      <c r="I27" s="1170"/>
      <c r="J27" s="1170"/>
      <c r="K27" s="1170"/>
      <c r="L27" s="1170"/>
      <c r="M27" s="1170"/>
      <c r="N27" s="1170"/>
      <c r="O27" s="1170"/>
      <c r="P27" s="1170"/>
      <c r="Q27" s="1170"/>
      <c r="R27" s="1170"/>
      <c r="S27" s="1170"/>
      <c r="T27" s="1170"/>
      <c r="U27" s="1170"/>
      <c r="V27" s="1170"/>
      <c r="W27" s="1170"/>
      <c r="X27" s="1171"/>
      <c r="Y27" s="1169" t="s">
        <v>1036</v>
      </c>
      <c r="Z27" s="1170"/>
      <c r="AA27" s="1170"/>
      <c r="AB27" s="1170"/>
      <c r="AC27" s="1170"/>
      <c r="AD27" s="1170"/>
      <c r="AE27" s="1170"/>
      <c r="AF27" s="1170"/>
      <c r="AG27" s="1170"/>
      <c r="AH27" s="1171"/>
      <c r="AI27" s="1172" t="s">
        <v>344</v>
      </c>
      <c r="AJ27" s="1173"/>
      <c r="AK27" s="1174"/>
      <c r="AL27" s="1178">
        <v>325</v>
      </c>
      <c r="AM27" s="1179"/>
      <c r="AN27" s="1179"/>
      <c r="AO27" s="1179"/>
      <c r="AP27" s="1179"/>
      <c r="AQ27" s="1179"/>
      <c r="AR27" s="1179"/>
      <c r="AS27" s="1179"/>
      <c r="AT27" s="1179"/>
      <c r="AU27" s="1179"/>
      <c r="AV27" s="1179"/>
      <c r="AW27" s="1179"/>
      <c r="AX27" s="1179"/>
      <c r="AY27" s="1179"/>
      <c r="AZ27" s="1179"/>
      <c r="BA27" s="1179"/>
      <c r="BB27" s="1179"/>
      <c r="BC27" s="1179"/>
      <c r="BD27" s="1179"/>
      <c r="BE27" s="1179"/>
      <c r="BF27" s="1179"/>
      <c r="BG27" s="1179"/>
      <c r="BH27" s="1179"/>
      <c r="BI27" s="1179"/>
      <c r="BJ27" s="1179"/>
      <c r="BK27" s="1179"/>
      <c r="BL27" s="1179"/>
      <c r="BM27" s="1179"/>
      <c r="BN27" s="1179"/>
      <c r="BO27" s="1179"/>
      <c r="BP27" s="1179"/>
      <c r="BQ27" s="1179"/>
      <c r="BR27" s="1179"/>
      <c r="BS27" s="1179"/>
      <c r="BT27" s="1179"/>
      <c r="BU27" s="1179"/>
      <c r="BV27" s="1179"/>
      <c r="BW27" s="1179"/>
      <c r="BX27" s="1179"/>
      <c r="BY27" s="1179"/>
      <c r="BZ27" s="1179"/>
      <c r="CA27" s="1179"/>
      <c r="CB27" s="1179"/>
      <c r="CC27" s="1179"/>
      <c r="CD27" s="1179"/>
      <c r="CE27" s="1179"/>
      <c r="CF27" s="1179"/>
      <c r="CG27" s="1179"/>
      <c r="CH27" s="1179"/>
      <c r="CI27" s="1179"/>
      <c r="CJ27" s="1179"/>
      <c r="CK27" s="1179"/>
      <c r="CL27" s="1179"/>
      <c r="CM27" s="1179"/>
      <c r="CN27" s="1179"/>
      <c r="CO27" s="1179"/>
      <c r="CP27" s="1179"/>
      <c r="CQ27" s="1179"/>
      <c r="CR27" s="1179"/>
      <c r="CS27" s="1179"/>
      <c r="CT27" s="1179"/>
      <c r="CU27" s="1179"/>
      <c r="CV27" s="1179"/>
      <c r="CW27" s="1179"/>
      <c r="CX27" s="1179"/>
      <c r="CY27" s="1179"/>
      <c r="CZ27" s="1179"/>
      <c r="DA27" s="1179"/>
      <c r="DB27" s="1180"/>
      <c r="DC27" s="1172" t="s">
        <v>283</v>
      </c>
      <c r="DD27" s="1173"/>
      <c r="DE27" s="1173"/>
      <c r="DF27" s="1173"/>
      <c r="DG27" s="1173"/>
      <c r="DH27" s="1173"/>
      <c r="DI27" s="1174"/>
      <c r="DJ27" s="1172" t="s">
        <v>283</v>
      </c>
      <c r="DK27" s="1174"/>
    </row>
    <row r="28" spans="1:115" s="6" customFormat="1" ht="10.5" customHeight="1">
      <c r="A28" s="1167">
        <v>20</v>
      </c>
      <c r="B28" s="1168"/>
      <c r="C28" s="1169" t="s">
        <v>1037</v>
      </c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  <c r="O28" s="1170"/>
      <c r="P28" s="1170"/>
      <c r="Q28" s="1170"/>
      <c r="R28" s="1170"/>
      <c r="S28" s="1170"/>
      <c r="T28" s="1170"/>
      <c r="U28" s="1170"/>
      <c r="V28" s="1170"/>
      <c r="W28" s="1170"/>
      <c r="X28" s="1171"/>
      <c r="Y28" s="1169" t="s">
        <v>1038</v>
      </c>
      <c r="Z28" s="1170"/>
      <c r="AA28" s="1170"/>
      <c r="AB28" s="1170"/>
      <c r="AC28" s="1170"/>
      <c r="AD28" s="1170"/>
      <c r="AE28" s="1170"/>
      <c r="AF28" s="1170"/>
      <c r="AG28" s="1170"/>
      <c r="AH28" s="1171"/>
      <c r="AI28" s="1172" t="s">
        <v>344</v>
      </c>
      <c r="AJ28" s="1173"/>
      <c r="AK28" s="1174"/>
      <c r="AL28" s="1178">
        <v>120</v>
      </c>
      <c r="AM28" s="1179"/>
      <c r="AN28" s="1179"/>
      <c r="AO28" s="1179"/>
      <c r="AP28" s="1179"/>
      <c r="AQ28" s="1179"/>
      <c r="AR28" s="1179"/>
      <c r="AS28" s="1179"/>
      <c r="AT28" s="1179"/>
      <c r="AU28" s="1179"/>
      <c r="AV28" s="1179"/>
      <c r="AW28" s="1179"/>
      <c r="AX28" s="1179"/>
      <c r="AY28" s="1179"/>
      <c r="AZ28" s="1179"/>
      <c r="BA28" s="1179"/>
      <c r="BB28" s="1179"/>
      <c r="BC28" s="1179"/>
      <c r="BD28" s="1179"/>
      <c r="BE28" s="1179"/>
      <c r="BF28" s="1179"/>
      <c r="BG28" s="1179"/>
      <c r="BH28" s="1179"/>
      <c r="BI28" s="1179"/>
      <c r="BJ28" s="1179"/>
      <c r="BK28" s="1179"/>
      <c r="BL28" s="1179"/>
      <c r="BM28" s="1179"/>
      <c r="BN28" s="1179"/>
      <c r="BO28" s="1179"/>
      <c r="BP28" s="1179"/>
      <c r="BQ28" s="1179"/>
      <c r="BR28" s="1179"/>
      <c r="BS28" s="1179"/>
      <c r="BT28" s="1179"/>
      <c r="BU28" s="1179"/>
      <c r="BV28" s="1179"/>
      <c r="BW28" s="1179"/>
      <c r="BX28" s="1179"/>
      <c r="BY28" s="1179"/>
      <c r="BZ28" s="1179"/>
      <c r="CA28" s="1179"/>
      <c r="CB28" s="1179"/>
      <c r="CC28" s="1179"/>
      <c r="CD28" s="1179"/>
      <c r="CE28" s="1179"/>
      <c r="CF28" s="1179"/>
      <c r="CG28" s="1179"/>
      <c r="CH28" s="1179"/>
      <c r="CI28" s="1179"/>
      <c r="CJ28" s="1179"/>
      <c r="CK28" s="1179"/>
      <c r="CL28" s="1179"/>
      <c r="CM28" s="1179"/>
      <c r="CN28" s="1179"/>
      <c r="CO28" s="1179"/>
      <c r="CP28" s="1179"/>
      <c r="CQ28" s="1179"/>
      <c r="CR28" s="1179"/>
      <c r="CS28" s="1179"/>
      <c r="CT28" s="1179"/>
      <c r="CU28" s="1179"/>
      <c r="CV28" s="1179"/>
      <c r="CW28" s="1179"/>
      <c r="CX28" s="1179"/>
      <c r="CY28" s="1179"/>
      <c r="CZ28" s="1179"/>
      <c r="DA28" s="1179"/>
      <c r="DB28" s="1179"/>
      <c r="DC28" s="1179"/>
      <c r="DD28" s="1179"/>
      <c r="DE28" s="1179"/>
      <c r="DF28" s="1179"/>
      <c r="DG28" s="1179"/>
      <c r="DH28" s="1179"/>
      <c r="DI28" s="1179"/>
      <c r="DJ28" s="1179"/>
      <c r="DK28" s="1180"/>
    </row>
    <row r="29" spans="1:115" s="6" customFormat="1" ht="10.35" customHeight="1">
      <c r="A29" s="1161" t="s">
        <v>1039</v>
      </c>
      <c r="B29" s="1162"/>
      <c r="C29" s="1162"/>
      <c r="D29" s="1162"/>
      <c r="E29" s="1162"/>
      <c r="F29" s="1162"/>
      <c r="G29" s="1162"/>
      <c r="H29" s="1162"/>
      <c r="I29" s="1162"/>
      <c r="J29" s="1162"/>
      <c r="K29" s="1162"/>
      <c r="L29" s="1162"/>
      <c r="M29" s="1162"/>
      <c r="N29" s="1162"/>
      <c r="O29" s="1162"/>
      <c r="P29" s="1162"/>
      <c r="Q29" s="1162"/>
      <c r="R29" s="1162"/>
      <c r="S29" s="1162"/>
      <c r="T29" s="1162"/>
      <c r="U29" s="1162"/>
      <c r="V29" s="1162"/>
      <c r="W29" s="1162"/>
      <c r="X29" s="1162"/>
      <c r="Y29" s="1162"/>
      <c r="Z29" s="1162"/>
      <c r="AA29" s="1162"/>
      <c r="AB29" s="1162"/>
      <c r="AC29" s="1162"/>
      <c r="AD29" s="1162"/>
      <c r="AE29" s="1162"/>
      <c r="AF29" s="1162"/>
      <c r="AG29" s="1162"/>
      <c r="AH29" s="1162"/>
      <c r="AI29" s="1162"/>
      <c r="AJ29" s="1162"/>
      <c r="AK29" s="1162"/>
      <c r="AL29" s="1162"/>
      <c r="AM29" s="1162"/>
      <c r="AN29" s="1162"/>
      <c r="AO29" s="1162"/>
      <c r="AP29" s="1162"/>
      <c r="AQ29" s="1162"/>
      <c r="AR29" s="1162"/>
      <c r="AS29" s="1162"/>
      <c r="AT29" s="1162"/>
      <c r="AU29" s="1162"/>
      <c r="AV29" s="1162"/>
      <c r="AW29" s="1162"/>
      <c r="AX29" s="1162"/>
      <c r="AY29" s="1162"/>
      <c r="AZ29" s="1162"/>
      <c r="BA29" s="1162"/>
      <c r="BB29" s="1162"/>
      <c r="BC29" s="1162"/>
      <c r="BD29" s="1162"/>
      <c r="BE29" s="1162"/>
      <c r="BF29" s="1162"/>
      <c r="BG29" s="1162"/>
      <c r="BH29" s="1162"/>
      <c r="BI29" s="1162"/>
      <c r="BJ29" s="1162"/>
      <c r="BK29" s="1162"/>
      <c r="BL29" s="1162"/>
      <c r="BM29" s="1162"/>
      <c r="BN29" s="1162"/>
      <c r="BO29" s="1162"/>
      <c r="BP29" s="1162"/>
      <c r="BQ29" s="1162"/>
      <c r="BR29" s="1162"/>
      <c r="BS29" s="1162"/>
      <c r="BT29" s="1162"/>
      <c r="BU29" s="1162"/>
      <c r="BV29" s="1162"/>
      <c r="BW29" s="1162"/>
      <c r="BX29" s="1162"/>
      <c r="BY29" s="1162"/>
      <c r="BZ29" s="1162"/>
      <c r="CA29" s="1162"/>
      <c r="CB29" s="1162"/>
      <c r="CC29" s="1162"/>
      <c r="CD29" s="1162"/>
      <c r="CE29" s="1162"/>
      <c r="CF29" s="1162"/>
      <c r="CG29" s="1162"/>
      <c r="CH29" s="1162"/>
      <c r="CI29" s="1162"/>
      <c r="CJ29" s="1162"/>
      <c r="CK29" s="1162"/>
      <c r="CL29" s="1162"/>
      <c r="CM29" s="1162"/>
      <c r="CN29" s="1162"/>
      <c r="CO29" s="1162"/>
      <c r="CP29" s="1162"/>
      <c r="CQ29" s="1162"/>
      <c r="CR29" s="1162"/>
      <c r="CS29" s="1162"/>
      <c r="CT29" s="1162"/>
      <c r="CU29" s="1162"/>
      <c r="CV29" s="1162"/>
      <c r="CW29" s="1162"/>
      <c r="CX29" s="1162"/>
      <c r="CY29" s="1162"/>
      <c r="CZ29" s="1162"/>
      <c r="DA29" s="1162"/>
      <c r="DB29" s="1162"/>
      <c r="DC29" s="1162"/>
      <c r="DD29" s="1162"/>
      <c r="DE29" s="1162"/>
      <c r="DF29" s="1162"/>
      <c r="DG29" s="1162"/>
      <c r="DH29" s="1162"/>
      <c r="DI29" s="1162"/>
      <c r="DJ29" s="1162"/>
      <c r="DK29" s="1163"/>
    </row>
    <row r="30" spans="1:115" s="6" customFormat="1" ht="10.5" customHeight="1">
      <c r="A30" s="1167">
        <v>1</v>
      </c>
      <c r="B30" s="1168"/>
      <c r="C30" s="1169" t="s">
        <v>1040</v>
      </c>
      <c r="D30" s="1170"/>
      <c r="E30" s="1170"/>
      <c r="F30" s="1170"/>
      <c r="G30" s="1170"/>
      <c r="H30" s="1170"/>
      <c r="I30" s="1170"/>
      <c r="J30" s="1170"/>
      <c r="K30" s="1170"/>
      <c r="L30" s="1170"/>
      <c r="M30" s="1170"/>
      <c r="N30" s="1170"/>
      <c r="O30" s="1170"/>
      <c r="P30" s="1170"/>
      <c r="Q30" s="1170"/>
      <c r="R30" s="1170"/>
      <c r="S30" s="1170"/>
      <c r="T30" s="1170"/>
      <c r="U30" s="1170"/>
      <c r="V30" s="1170"/>
      <c r="W30" s="1170"/>
      <c r="X30" s="1171"/>
      <c r="Y30" s="1169" t="s">
        <v>1041</v>
      </c>
      <c r="Z30" s="1170"/>
      <c r="AA30" s="1170"/>
      <c r="AB30" s="1170"/>
      <c r="AC30" s="1170"/>
      <c r="AD30" s="1170"/>
      <c r="AE30" s="1170"/>
      <c r="AF30" s="1170"/>
      <c r="AG30" s="1170"/>
      <c r="AH30" s="1171"/>
      <c r="AI30" s="1172" t="s">
        <v>344</v>
      </c>
      <c r="AJ30" s="1173"/>
      <c r="AK30" s="1174"/>
      <c r="AL30" s="1172" t="s">
        <v>283</v>
      </c>
      <c r="AM30" s="1173"/>
      <c r="AN30" s="1173"/>
      <c r="AO30" s="1173"/>
      <c r="AP30" s="1174"/>
      <c r="AQ30" s="1172" t="s">
        <v>283</v>
      </c>
      <c r="AR30" s="1173"/>
      <c r="AS30" s="1173"/>
      <c r="AT30" s="1173"/>
      <c r="AU30" s="1174"/>
      <c r="AV30" s="1172" t="s">
        <v>283</v>
      </c>
      <c r="AW30" s="1173"/>
      <c r="AX30" s="1173"/>
      <c r="AY30" s="1173"/>
      <c r="AZ30" s="1173"/>
      <c r="BA30" s="1174"/>
      <c r="BB30" s="1172" t="s">
        <v>283</v>
      </c>
      <c r="BC30" s="1173"/>
      <c r="BD30" s="1173"/>
      <c r="BE30" s="1173"/>
      <c r="BF30" s="1174"/>
      <c r="BG30" s="1175">
        <v>935</v>
      </c>
      <c r="BH30" s="1176"/>
      <c r="BI30" s="1176"/>
      <c r="BJ30" s="1176"/>
      <c r="BK30" s="1177"/>
      <c r="BL30" s="1172" t="s">
        <v>283</v>
      </c>
      <c r="BM30" s="1173"/>
      <c r="BN30" s="1173"/>
      <c r="BO30" s="1173"/>
      <c r="BP30" s="1174"/>
      <c r="BQ30" s="1172" t="s">
        <v>283</v>
      </c>
      <c r="BR30" s="1173"/>
      <c r="BS30" s="1173"/>
      <c r="BT30" s="1173"/>
      <c r="BU30" s="1174"/>
      <c r="BV30" s="1172" t="s">
        <v>283</v>
      </c>
      <c r="BW30" s="1173"/>
      <c r="BX30" s="1173"/>
      <c r="BY30" s="1173"/>
      <c r="BZ30" s="1173"/>
      <c r="CA30" s="1174"/>
      <c r="CB30" s="1184" t="s">
        <v>283</v>
      </c>
      <c r="CC30" s="1185"/>
      <c r="CD30" s="1186"/>
      <c r="CE30" s="1175">
        <v>960</v>
      </c>
      <c r="CF30" s="1176"/>
      <c r="CG30" s="1176"/>
      <c r="CH30" s="1176"/>
      <c r="CI30" s="1177"/>
      <c r="CJ30" s="1175">
        <v>975</v>
      </c>
      <c r="CK30" s="1176"/>
      <c r="CL30" s="1176"/>
      <c r="CM30" s="1176"/>
      <c r="CN30" s="1177"/>
      <c r="CO30" s="1175">
        <v>920</v>
      </c>
      <c r="CP30" s="1176"/>
      <c r="CQ30" s="1177"/>
      <c r="CR30" s="1178">
        <v>880</v>
      </c>
      <c r="CS30" s="1179"/>
      <c r="CT30" s="1180"/>
      <c r="CU30" s="1172" t="s">
        <v>283</v>
      </c>
      <c r="CV30" s="1173"/>
      <c r="CW30" s="1173"/>
      <c r="CX30" s="1174"/>
      <c r="CY30" s="1175">
        <v>780</v>
      </c>
      <c r="CZ30" s="1176"/>
      <c r="DA30" s="1176"/>
      <c r="DB30" s="1177"/>
      <c r="DC30" s="1172" t="s">
        <v>283</v>
      </c>
      <c r="DD30" s="1173"/>
      <c r="DE30" s="1173"/>
      <c r="DF30" s="1173"/>
      <c r="DG30" s="1173"/>
      <c r="DH30" s="1173"/>
      <c r="DI30" s="1173"/>
      <c r="DJ30" s="1173"/>
      <c r="DK30" s="1174"/>
    </row>
    <row r="31" spans="1:115" s="6" customFormat="1" ht="10.5" customHeight="1">
      <c r="A31" s="1167">
        <v>2</v>
      </c>
      <c r="B31" s="1168"/>
      <c r="C31" s="1169" t="s">
        <v>1042</v>
      </c>
      <c r="D31" s="1170"/>
      <c r="E31" s="1170"/>
      <c r="F31" s="1170"/>
      <c r="G31" s="1170"/>
      <c r="H31" s="1170"/>
      <c r="I31" s="1170"/>
      <c r="J31" s="1170"/>
      <c r="K31" s="1170"/>
      <c r="L31" s="1170"/>
      <c r="M31" s="1170"/>
      <c r="N31" s="1170"/>
      <c r="O31" s="1170"/>
      <c r="P31" s="1170"/>
      <c r="Q31" s="1170"/>
      <c r="R31" s="1170"/>
      <c r="S31" s="1170"/>
      <c r="T31" s="1170"/>
      <c r="U31" s="1170"/>
      <c r="V31" s="1170"/>
      <c r="W31" s="1170"/>
      <c r="X31" s="1171"/>
      <c r="Y31" s="1169" t="s">
        <v>1043</v>
      </c>
      <c r="Z31" s="1170"/>
      <c r="AA31" s="1170"/>
      <c r="AB31" s="1170"/>
      <c r="AC31" s="1170"/>
      <c r="AD31" s="1170"/>
      <c r="AE31" s="1170"/>
      <c r="AF31" s="1170"/>
      <c r="AG31" s="1170"/>
      <c r="AH31" s="1171"/>
      <c r="AI31" s="1172" t="s">
        <v>344</v>
      </c>
      <c r="AJ31" s="1173"/>
      <c r="AK31" s="1174"/>
      <c r="AL31" s="1172" t="s">
        <v>283</v>
      </c>
      <c r="AM31" s="1173"/>
      <c r="AN31" s="1173"/>
      <c r="AO31" s="1173"/>
      <c r="AP31" s="1174"/>
      <c r="AQ31" s="1172" t="s">
        <v>283</v>
      </c>
      <c r="AR31" s="1173"/>
      <c r="AS31" s="1173"/>
      <c r="AT31" s="1173"/>
      <c r="AU31" s="1174"/>
      <c r="AV31" s="1172" t="s">
        <v>283</v>
      </c>
      <c r="AW31" s="1173"/>
      <c r="AX31" s="1173"/>
      <c r="AY31" s="1173"/>
      <c r="AZ31" s="1173"/>
      <c r="BA31" s="1174"/>
      <c r="BB31" s="1172" t="s">
        <v>283</v>
      </c>
      <c r="BC31" s="1173"/>
      <c r="BD31" s="1173"/>
      <c r="BE31" s="1173"/>
      <c r="BF31" s="1174"/>
      <c r="BG31" s="1175">
        <v>735</v>
      </c>
      <c r="BH31" s="1176"/>
      <c r="BI31" s="1176"/>
      <c r="BJ31" s="1176"/>
      <c r="BK31" s="1177"/>
      <c r="BL31" s="1172" t="s">
        <v>283</v>
      </c>
      <c r="BM31" s="1173"/>
      <c r="BN31" s="1173"/>
      <c r="BO31" s="1173"/>
      <c r="BP31" s="1174"/>
      <c r="BQ31" s="1172" t="s">
        <v>283</v>
      </c>
      <c r="BR31" s="1173"/>
      <c r="BS31" s="1173"/>
      <c r="BT31" s="1173"/>
      <c r="BU31" s="1174"/>
      <c r="BV31" s="1172" t="s">
        <v>283</v>
      </c>
      <c r="BW31" s="1173"/>
      <c r="BX31" s="1173"/>
      <c r="BY31" s="1173"/>
      <c r="BZ31" s="1173"/>
      <c r="CA31" s="1174"/>
      <c r="CB31" s="1184" t="s">
        <v>283</v>
      </c>
      <c r="CC31" s="1185"/>
      <c r="CD31" s="1186"/>
      <c r="CE31" s="1175">
        <v>760</v>
      </c>
      <c r="CF31" s="1176"/>
      <c r="CG31" s="1176"/>
      <c r="CH31" s="1176"/>
      <c r="CI31" s="1177"/>
      <c r="CJ31" s="1175">
        <v>775</v>
      </c>
      <c r="CK31" s="1176"/>
      <c r="CL31" s="1176"/>
      <c r="CM31" s="1176"/>
      <c r="CN31" s="1177"/>
      <c r="CO31" s="1175">
        <v>720</v>
      </c>
      <c r="CP31" s="1176"/>
      <c r="CQ31" s="1177"/>
      <c r="CR31" s="1178">
        <v>680</v>
      </c>
      <c r="CS31" s="1179"/>
      <c r="CT31" s="1180"/>
      <c r="CU31" s="1172" t="s">
        <v>283</v>
      </c>
      <c r="CV31" s="1173"/>
      <c r="CW31" s="1173"/>
      <c r="CX31" s="1174"/>
      <c r="CY31" s="1175">
        <v>520</v>
      </c>
      <c r="CZ31" s="1176"/>
      <c r="DA31" s="1176"/>
      <c r="DB31" s="1177"/>
      <c r="DC31" s="1172" t="s">
        <v>283</v>
      </c>
      <c r="DD31" s="1173"/>
      <c r="DE31" s="1173"/>
      <c r="DF31" s="1173"/>
      <c r="DG31" s="1173"/>
      <c r="DH31" s="1173"/>
      <c r="DI31" s="1173"/>
      <c r="DJ31" s="1173"/>
      <c r="DK31" s="1174"/>
    </row>
    <row r="32" spans="1:115" s="6" customFormat="1" ht="10.5" customHeight="1">
      <c r="A32" s="1167">
        <v>3</v>
      </c>
      <c r="B32" s="1168"/>
      <c r="C32" s="1169" t="s">
        <v>1044</v>
      </c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171"/>
      <c r="Y32" s="1169" t="s">
        <v>1045</v>
      </c>
      <c r="Z32" s="1170"/>
      <c r="AA32" s="1170"/>
      <c r="AB32" s="1170"/>
      <c r="AC32" s="1170"/>
      <c r="AD32" s="1170"/>
      <c r="AE32" s="1170"/>
      <c r="AF32" s="1170"/>
      <c r="AG32" s="1170"/>
      <c r="AH32" s="1171"/>
      <c r="AI32" s="1172" t="s">
        <v>344</v>
      </c>
      <c r="AJ32" s="1173"/>
      <c r="AK32" s="1174"/>
      <c r="AL32" s="1172" t="s">
        <v>283</v>
      </c>
      <c r="AM32" s="1173"/>
      <c r="AN32" s="1173"/>
      <c r="AO32" s="1173"/>
      <c r="AP32" s="1174"/>
      <c r="AQ32" s="1172" t="s">
        <v>283</v>
      </c>
      <c r="AR32" s="1173"/>
      <c r="AS32" s="1173"/>
      <c r="AT32" s="1173"/>
      <c r="AU32" s="1174"/>
      <c r="AV32" s="1172" t="s">
        <v>283</v>
      </c>
      <c r="AW32" s="1173"/>
      <c r="AX32" s="1173"/>
      <c r="AY32" s="1173"/>
      <c r="AZ32" s="1173"/>
      <c r="BA32" s="1174"/>
      <c r="BB32" s="1172" t="s">
        <v>283</v>
      </c>
      <c r="BC32" s="1173"/>
      <c r="BD32" s="1173"/>
      <c r="BE32" s="1173"/>
      <c r="BF32" s="1174"/>
      <c r="BG32" s="1175">
        <v>735</v>
      </c>
      <c r="BH32" s="1176"/>
      <c r="BI32" s="1176"/>
      <c r="BJ32" s="1176"/>
      <c r="BK32" s="1177"/>
      <c r="BL32" s="1172" t="s">
        <v>283</v>
      </c>
      <c r="BM32" s="1173"/>
      <c r="BN32" s="1173"/>
      <c r="BO32" s="1173"/>
      <c r="BP32" s="1174"/>
      <c r="BQ32" s="1172" t="s">
        <v>283</v>
      </c>
      <c r="BR32" s="1173"/>
      <c r="BS32" s="1173"/>
      <c r="BT32" s="1173"/>
      <c r="BU32" s="1174"/>
      <c r="BV32" s="1172" t="s">
        <v>283</v>
      </c>
      <c r="BW32" s="1173"/>
      <c r="BX32" s="1173"/>
      <c r="BY32" s="1173"/>
      <c r="BZ32" s="1173"/>
      <c r="CA32" s="1174"/>
      <c r="CB32" s="1184" t="s">
        <v>283</v>
      </c>
      <c r="CC32" s="1185"/>
      <c r="CD32" s="1186"/>
      <c r="CE32" s="1175">
        <v>760</v>
      </c>
      <c r="CF32" s="1176"/>
      <c r="CG32" s="1176"/>
      <c r="CH32" s="1176"/>
      <c r="CI32" s="1177"/>
      <c r="CJ32" s="1175">
        <v>775</v>
      </c>
      <c r="CK32" s="1176"/>
      <c r="CL32" s="1176"/>
      <c r="CM32" s="1176"/>
      <c r="CN32" s="1177"/>
      <c r="CO32" s="1175">
        <v>720</v>
      </c>
      <c r="CP32" s="1176"/>
      <c r="CQ32" s="1177"/>
      <c r="CR32" s="1178">
        <v>680</v>
      </c>
      <c r="CS32" s="1179"/>
      <c r="CT32" s="1180"/>
      <c r="CU32" s="1172" t="s">
        <v>283</v>
      </c>
      <c r="CV32" s="1173"/>
      <c r="CW32" s="1173"/>
      <c r="CX32" s="1174"/>
      <c r="CY32" s="1175">
        <v>520</v>
      </c>
      <c r="CZ32" s="1176"/>
      <c r="DA32" s="1176"/>
      <c r="DB32" s="1177"/>
      <c r="DC32" s="1172" t="s">
        <v>283</v>
      </c>
      <c r="DD32" s="1173"/>
      <c r="DE32" s="1173"/>
      <c r="DF32" s="1173"/>
      <c r="DG32" s="1173"/>
      <c r="DH32" s="1173"/>
      <c r="DI32" s="1173"/>
      <c r="DJ32" s="1173"/>
      <c r="DK32" s="1174"/>
    </row>
    <row r="33" spans="1:115" s="6" customFormat="1" ht="10.5" customHeight="1">
      <c r="A33" s="1167">
        <v>4</v>
      </c>
      <c r="B33" s="1168"/>
      <c r="C33" s="1169" t="s">
        <v>1046</v>
      </c>
      <c r="D33" s="1170"/>
      <c r="E33" s="1170"/>
      <c r="F33" s="1170"/>
      <c r="G33" s="1170"/>
      <c r="H33" s="1170"/>
      <c r="I33" s="1170"/>
      <c r="J33" s="1170"/>
      <c r="K33" s="1170"/>
      <c r="L33" s="1170"/>
      <c r="M33" s="1170"/>
      <c r="N33" s="1170"/>
      <c r="O33" s="1170"/>
      <c r="P33" s="1170"/>
      <c r="Q33" s="1170"/>
      <c r="R33" s="1170"/>
      <c r="S33" s="1170"/>
      <c r="T33" s="1170"/>
      <c r="U33" s="1170"/>
      <c r="V33" s="1170"/>
      <c r="W33" s="1170"/>
      <c r="X33" s="1171"/>
      <c r="Y33" s="1169" t="s">
        <v>1047</v>
      </c>
      <c r="Z33" s="1170"/>
      <c r="AA33" s="1170"/>
      <c r="AB33" s="1170"/>
      <c r="AC33" s="1170"/>
      <c r="AD33" s="1170"/>
      <c r="AE33" s="1170"/>
      <c r="AF33" s="1170"/>
      <c r="AG33" s="1170"/>
      <c r="AH33" s="1171"/>
      <c r="AI33" s="1172" t="s">
        <v>344</v>
      </c>
      <c r="AJ33" s="1173"/>
      <c r="AK33" s="1174"/>
      <c r="AL33" s="1172" t="s">
        <v>283</v>
      </c>
      <c r="AM33" s="1173"/>
      <c r="AN33" s="1173"/>
      <c r="AO33" s="1173"/>
      <c r="AP33" s="1174"/>
      <c r="AQ33" s="1172" t="s">
        <v>283</v>
      </c>
      <c r="AR33" s="1173"/>
      <c r="AS33" s="1173"/>
      <c r="AT33" s="1173"/>
      <c r="AU33" s="1174"/>
      <c r="AV33" s="1172" t="s">
        <v>283</v>
      </c>
      <c r="AW33" s="1173"/>
      <c r="AX33" s="1173"/>
      <c r="AY33" s="1173"/>
      <c r="AZ33" s="1173"/>
      <c r="BA33" s="1174"/>
      <c r="BB33" s="1172" t="s">
        <v>283</v>
      </c>
      <c r="BC33" s="1173"/>
      <c r="BD33" s="1173"/>
      <c r="BE33" s="1173"/>
      <c r="BF33" s="1174"/>
      <c r="BG33" s="1175">
        <v>525</v>
      </c>
      <c r="BH33" s="1176"/>
      <c r="BI33" s="1176"/>
      <c r="BJ33" s="1176"/>
      <c r="BK33" s="1177"/>
      <c r="BL33" s="1172" t="s">
        <v>283</v>
      </c>
      <c r="BM33" s="1173"/>
      <c r="BN33" s="1173"/>
      <c r="BO33" s="1173"/>
      <c r="BP33" s="1174"/>
      <c r="BQ33" s="1172" t="s">
        <v>283</v>
      </c>
      <c r="BR33" s="1173"/>
      <c r="BS33" s="1173"/>
      <c r="BT33" s="1173"/>
      <c r="BU33" s="1174"/>
      <c r="BV33" s="1172" t="s">
        <v>283</v>
      </c>
      <c r="BW33" s="1173"/>
      <c r="BX33" s="1173"/>
      <c r="BY33" s="1173"/>
      <c r="BZ33" s="1173"/>
      <c r="CA33" s="1174"/>
      <c r="CB33" s="1184" t="s">
        <v>283</v>
      </c>
      <c r="CC33" s="1185"/>
      <c r="CD33" s="1186"/>
      <c r="CE33" s="1175">
        <v>540</v>
      </c>
      <c r="CF33" s="1176"/>
      <c r="CG33" s="1176"/>
      <c r="CH33" s="1176"/>
      <c r="CI33" s="1177"/>
      <c r="CJ33" s="1175">
        <v>555</v>
      </c>
      <c r="CK33" s="1176"/>
      <c r="CL33" s="1176"/>
      <c r="CM33" s="1176"/>
      <c r="CN33" s="1177"/>
      <c r="CO33" s="1175">
        <v>510</v>
      </c>
      <c r="CP33" s="1176"/>
      <c r="CQ33" s="1177"/>
      <c r="CR33" s="1178">
        <v>480</v>
      </c>
      <c r="CS33" s="1179"/>
      <c r="CT33" s="1180"/>
      <c r="CU33" s="1172" t="s">
        <v>283</v>
      </c>
      <c r="CV33" s="1173"/>
      <c r="CW33" s="1173"/>
      <c r="CX33" s="1174"/>
      <c r="CY33" s="1175">
        <v>380</v>
      </c>
      <c r="CZ33" s="1176"/>
      <c r="DA33" s="1176"/>
      <c r="DB33" s="1177"/>
      <c r="DC33" s="1172" t="s">
        <v>283</v>
      </c>
      <c r="DD33" s="1173"/>
      <c r="DE33" s="1173"/>
      <c r="DF33" s="1173"/>
      <c r="DG33" s="1173"/>
      <c r="DH33" s="1173"/>
      <c r="DI33" s="1173"/>
      <c r="DJ33" s="1173"/>
      <c r="DK33" s="1174"/>
    </row>
    <row r="34" spans="1:115" s="6" customFormat="1" ht="10.5" customHeight="1">
      <c r="A34" s="1167">
        <v>5</v>
      </c>
      <c r="B34" s="1168"/>
      <c r="C34" s="1169" t="s">
        <v>1048</v>
      </c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/>
      <c r="R34" s="1170"/>
      <c r="S34" s="1170"/>
      <c r="T34" s="1170"/>
      <c r="U34" s="1170"/>
      <c r="V34" s="1170"/>
      <c r="W34" s="1170"/>
      <c r="X34" s="1171"/>
      <c r="Y34" s="1169" t="s">
        <v>1049</v>
      </c>
      <c r="Z34" s="1170"/>
      <c r="AA34" s="1170"/>
      <c r="AB34" s="1170"/>
      <c r="AC34" s="1170"/>
      <c r="AD34" s="1170"/>
      <c r="AE34" s="1170"/>
      <c r="AF34" s="1170"/>
      <c r="AG34" s="1170"/>
      <c r="AH34" s="1171"/>
      <c r="AI34" s="1172" t="s">
        <v>344</v>
      </c>
      <c r="AJ34" s="1173"/>
      <c r="AK34" s="1174"/>
      <c r="AL34" s="1172" t="s">
        <v>283</v>
      </c>
      <c r="AM34" s="1173"/>
      <c r="AN34" s="1173"/>
      <c r="AO34" s="1173"/>
      <c r="AP34" s="1174"/>
      <c r="AQ34" s="1172" t="s">
        <v>283</v>
      </c>
      <c r="AR34" s="1173"/>
      <c r="AS34" s="1173"/>
      <c r="AT34" s="1173"/>
      <c r="AU34" s="1174"/>
      <c r="AV34" s="1169"/>
      <c r="AW34" s="1170"/>
      <c r="AX34" s="1170"/>
      <c r="AY34" s="1170"/>
      <c r="AZ34" s="1170"/>
      <c r="BA34" s="1171"/>
      <c r="BB34" s="1169"/>
      <c r="BC34" s="1170"/>
      <c r="BD34" s="1170"/>
      <c r="BE34" s="1170"/>
      <c r="BF34" s="1171"/>
      <c r="BG34" s="1175">
        <v>315</v>
      </c>
      <c r="BH34" s="1176"/>
      <c r="BI34" s="1176"/>
      <c r="BJ34" s="1176"/>
      <c r="BK34" s="1177"/>
      <c r="BL34" s="1169"/>
      <c r="BM34" s="1170"/>
      <c r="BN34" s="1170"/>
      <c r="BO34" s="1170"/>
      <c r="BP34" s="1171"/>
      <c r="BQ34" s="1169"/>
      <c r="BR34" s="1170"/>
      <c r="BS34" s="1170"/>
      <c r="BT34" s="1170"/>
      <c r="BU34" s="1171"/>
      <c r="BV34" s="1169"/>
      <c r="BW34" s="1170"/>
      <c r="BX34" s="1170"/>
      <c r="BY34" s="1170"/>
      <c r="BZ34" s="1170"/>
      <c r="CA34" s="1171"/>
      <c r="CB34" s="1169"/>
      <c r="CC34" s="1170"/>
      <c r="CD34" s="1171"/>
      <c r="CE34" s="1175">
        <v>330</v>
      </c>
      <c r="CF34" s="1176"/>
      <c r="CG34" s="1176"/>
      <c r="CH34" s="1176"/>
      <c r="CI34" s="1177"/>
      <c r="CJ34" s="1175">
        <v>330</v>
      </c>
      <c r="CK34" s="1176"/>
      <c r="CL34" s="1176"/>
      <c r="CM34" s="1176"/>
      <c r="CN34" s="1177"/>
      <c r="CO34" s="1175">
        <v>300</v>
      </c>
      <c r="CP34" s="1176"/>
      <c r="CQ34" s="1177"/>
      <c r="CR34" s="1178">
        <v>260</v>
      </c>
      <c r="CS34" s="1179"/>
      <c r="CT34" s="1180"/>
      <c r="CU34" s="1172" t="s">
        <v>283</v>
      </c>
      <c r="CV34" s="1173"/>
      <c r="CW34" s="1173"/>
      <c r="CX34" s="1174"/>
      <c r="CY34" s="1175">
        <v>200</v>
      </c>
      <c r="CZ34" s="1176"/>
      <c r="DA34" s="1176"/>
      <c r="DB34" s="1177"/>
      <c r="DC34" s="1172" t="s">
        <v>283</v>
      </c>
      <c r="DD34" s="1173"/>
      <c r="DE34" s="1173"/>
      <c r="DF34" s="1173"/>
      <c r="DG34" s="1173"/>
      <c r="DH34" s="1173"/>
      <c r="DI34" s="1173"/>
      <c r="DJ34" s="1173"/>
      <c r="DK34" s="1174"/>
    </row>
    <row r="35" spans="1:115" s="6" customFormat="1" ht="10.5" customHeight="1">
      <c r="A35" s="1167">
        <v>6</v>
      </c>
      <c r="B35" s="1168"/>
      <c r="C35" s="1169" t="s">
        <v>1050</v>
      </c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  <c r="N35" s="1170"/>
      <c r="O35" s="1170"/>
      <c r="P35" s="1170"/>
      <c r="Q35" s="1170"/>
      <c r="R35" s="1170"/>
      <c r="S35" s="1170"/>
      <c r="T35" s="1170"/>
      <c r="U35" s="1170"/>
      <c r="V35" s="1170"/>
      <c r="W35" s="1170"/>
      <c r="X35" s="1171"/>
      <c r="Y35" s="1169" t="s">
        <v>1051</v>
      </c>
      <c r="Z35" s="1170"/>
      <c r="AA35" s="1170"/>
      <c r="AB35" s="1170"/>
      <c r="AC35" s="1170"/>
      <c r="AD35" s="1170"/>
      <c r="AE35" s="1170"/>
      <c r="AF35" s="1170"/>
      <c r="AG35" s="1170"/>
      <c r="AH35" s="1171"/>
      <c r="AI35" s="1172" t="s">
        <v>344</v>
      </c>
      <c r="AJ35" s="1173"/>
      <c r="AK35" s="1174"/>
      <c r="AL35" s="1172" t="s">
        <v>283</v>
      </c>
      <c r="AM35" s="1173"/>
      <c r="AN35" s="1173"/>
      <c r="AO35" s="1173"/>
      <c r="AP35" s="1174"/>
      <c r="AQ35" s="1178">
        <v>300</v>
      </c>
      <c r="AR35" s="1179"/>
      <c r="AS35" s="1179"/>
      <c r="AT35" s="1179"/>
      <c r="AU35" s="1180"/>
      <c r="AV35" s="1172" t="s">
        <v>283</v>
      </c>
      <c r="AW35" s="1173"/>
      <c r="AX35" s="1173"/>
      <c r="AY35" s="1173"/>
      <c r="AZ35" s="1173"/>
      <c r="BA35" s="1174"/>
      <c r="BB35" s="1181">
        <v>300</v>
      </c>
      <c r="BC35" s="1182"/>
      <c r="BD35" s="1182"/>
      <c r="BE35" s="1182"/>
      <c r="BF35" s="1183"/>
      <c r="BG35" s="1175">
        <v>295</v>
      </c>
      <c r="BH35" s="1176"/>
      <c r="BI35" s="1176"/>
      <c r="BJ35" s="1176"/>
      <c r="BK35" s="1177"/>
      <c r="BL35" s="1178">
        <v>300</v>
      </c>
      <c r="BM35" s="1179"/>
      <c r="BN35" s="1179"/>
      <c r="BO35" s="1179"/>
      <c r="BP35" s="1179"/>
      <c r="BQ35" s="1179"/>
      <c r="BR35" s="1179"/>
      <c r="BS35" s="1179"/>
      <c r="BT35" s="1179"/>
      <c r="BU35" s="1179"/>
      <c r="BV35" s="1179"/>
      <c r="BW35" s="1179"/>
      <c r="BX35" s="1179"/>
      <c r="BY35" s="1179"/>
      <c r="BZ35" s="1179"/>
      <c r="CA35" s="1180"/>
      <c r="CB35" s="1184" t="s">
        <v>283</v>
      </c>
      <c r="CC35" s="1185"/>
      <c r="CD35" s="1186"/>
      <c r="CE35" s="1178">
        <v>300</v>
      </c>
      <c r="CF35" s="1179"/>
      <c r="CG35" s="1179"/>
      <c r="CH35" s="1179"/>
      <c r="CI35" s="1179"/>
      <c r="CJ35" s="1179"/>
      <c r="CK35" s="1179"/>
      <c r="CL35" s="1179"/>
      <c r="CM35" s="1179"/>
      <c r="CN35" s="1180"/>
      <c r="CO35" s="1190" t="s">
        <v>283</v>
      </c>
      <c r="CP35" s="1191"/>
      <c r="CQ35" s="1192"/>
      <c r="CR35" s="1178">
        <v>220</v>
      </c>
      <c r="CS35" s="1179"/>
      <c r="CT35" s="1179"/>
      <c r="CU35" s="1179"/>
      <c r="CV35" s="1179"/>
      <c r="CW35" s="1179"/>
      <c r="CX35" s="1180"/>
      <c r="CY35" s="1175">
        <v>180</v>
      </c>
      <c r="CZ35" s="1176"/>
      <c r="DA35" s="1176"/>
      <c r="DB35" s="1177"/>
      <c r="DC35" s="1172" t="s">
        <v>283</v>
      </c>
      <c r="DD35" s="1173"/>
      <c r="DE35" s="1173"/>
      <c r="DF35" s="1173"/>
      <c r="DG35" s="1173"/>
      <c r="DH35" s="1173"/>
      <c r="DI35" s="1174"/>
      <c r="DJ35" s="1178">
        <v>80</v>
      </c>
      <c r="DK35" s="1180"/>
    </row>
    <row r="36" spans="1:115" s="6" customFormat="1" ht="10.5" customHeight="1">
      <c r="A36" s="1167">
        <v>7</v>
      </c>
      <c r="B36" s="1168"/>
      <c r="C36" s="1169" t="s">
        <v>1052</v>
      </c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  <c r="N36" s="1170"/>
      <c r="O36" s="1170"/>
      <c r="P36" s="1170"/>
      <c r="Q36" s="1170"/>
      <c r="R36" s="1170"/>
      <c r="S36" s="1170"/>
      <c r="T36" s="1170"/>
      <c r="U36" s="1170"/>
      <c r="V36" s="1170"/>
      <c r="W36" s="1170"/>
      <c r="X36" s="1171"/>
      <c r="Y36" s="1169" t="s">
        <v>1053</v>
      </c>
      <c r="Z36" s="1170"/>
      <c r="AA36" s="1170"/>
      <c r="AB36" s="1170"/>
      <c r="AC36" s="1170"/>
      <c r="AD36" s="1170"/>
      <c r="AE36" s="1170"/>
      <c r="AF36" s="1170"/>
      <c r="AG36" s="1170"/>
      <c r="AH36" s="1171"/>
      <c r="AI36" s="1172" t="s">
        <v>344</v>
      </c>
      <c r="AJ36" s="1173"/>
      <c r="AK36" s="1174"/>
      <c r="AL36" s="1172" t="s">
        <v>283</v>
      </c>
      <c r="AM36" s="1173"/>
      <c r="AN36" s="1173"/>
      <c r="AO36" s="1173"/>
      <c r="AP36" s="1174"/>
      <c r="AQ36" s="1178">
        <v>300</v>
      </c>
      <c r="AR36" s="1179"/>
      <c r="AS36" s="1179"/>
      <c r="AT36" s="1179"/>
      <c r="AU36" s="1180"/>
      <c r="AV36" s="1172" t="s">
        <v>283</v>
      </c>
      <c r="AW36" s="1173"/>
      <c r="AX36" s="1173"/>
      <c r="AY36" s="1173"/>
      <c r="AZ36" s="1173"/>
      <c r="BA36" s="1174"/>
      <c r="BB36" s="1181">
        <v>300</v>
      </c>
      <c r="BC36" s="1182"/>
      <c r="BD36" s="1182"/>
      <c r="BE36" s="1182"/>
      <c r="BF36" s="1183"/>
      <c r="BG36" s="1175">
        <v>295</v>
      </c>
      <c r="BH36" s="1176"/>
      <c r="BI36" s="1176"/>
      <c r="BJ36" s="1176"/>
      <c r="BK36" s="1177"/>
      <c r="BL36" s="1178">
        <v>300</v>
      </c>
      <c r="BM36" s="1179"/>
      <c r="BN36" s="1179"/>
      <c r="BO36" s="1179"/>
      <c r="BP36" s="1179"/>
      <c r="BQ36" s="1179"/>
      <c r="BR36" s="1179"/>
      <c r="BS36" s="1179"/>
      <c r="BT36" s="1179"/>
      <c r="BU36" s="1179"/>
      <c r="BV36" s="1179"/>
      <c r="BW36" s="1179"/>
      <c r="BX36" s="1179"/>
      <c r="BY36" s="1179"/>
      <c r="BZ36" s="1179"/>
      <c r="CA36" s="1180"/>
      <c r="CB36" s="1184" t="s">
        <v>283</v>
      </c>
      <c r="CC36" s="1185"/>
      <c r="CD36" s="1186"/>
      <c r="CE36" s="1178">
        <v>300</v>
      </c>
      <c r="CF36" s="1179"/>
      <c r="CG36" s="1179"/>
      <c r="CH36" s="1179"/>
      <c r="CI36" s="1179"/>
      <c r="CJ36" s="1179"/>
      <c r="CK36" s="1179"/>
      <c r="CL36" s="1179"/>
      <c r="CM36" s="1179"/>
      <c r="CN36" s="1180"/>
      <c r="CO36" s="1190" t="s">
        <v>283</v>
      </c>
      <c r="CP36" s="1191"/>
      <c r="CQ36" s="1192"/>
      <c r="CR36" s="1178">
        <v>220</v>
      </c>
      <c r="CS36" s="1179"/>
      <c r="CT36" s="1179"/>
      <c r="CU36" s="1179"/>
      <c r="CV36" s="1179"/>
      <c r="CW36" s="1179"/>
      <c r="CX36" s="1180"/>
      <c r="CY36" s="1175">
        <v>180</v>
      </c>
      <c r="CZ36" s="1176"/>
      <c r="DA36" s="1176"/>
      <c r="DB36" s="1177"/>
      <c r="DC36" s="1172" t="s">
        <v>283</v>
      </c>
      <c r="DD36" s="1173"/>
      <c r="DE36" s="1173"/>
      <c r="DF36" s="1173"/>
      <c r="DG36" s="1173"/>
      <c r="DH36" s="1173"/>
      <c r="DI36" s="1174"/>
      <c r="DJ36" s="1178">
        <v>80</v>
      </c>
      <c r="DK36" s="1180"/>
    </row>
    <row r="37" spans="1:115" s="6" customFormat="1" ht="10.5" customHeight="1">
      <c r="A37" s="1167">
        <v>1</v>
      </c>
      <c r="B37" s="1168"/>
      <c r="C37" s="1169" t="s">
        <v>1054</v>
      </c>
      <c r="D37" s="1170"/>
      <c r="E37" s="1170"/>
      <c r="F37" s="1170"/>
      <c r="G37" s="1170"/>
      <c r="H37" s="1170"/>
      <c r="I37" s="1170"/>
      <c r="J37" s="1170"/>
      <c r="K37" s="1170"/>
      <c r="L37" s="1170"/>
      <c r="M37" s="1170"/>
      <c r="N37" s="1170"/>
      <c r="O37" s="1170"/>
      <c r="P37" s="1170"/>
      <c r="Q37" s="1170"/>
      <c r="R37" s="1170"/>
      <c r="S37" s="1170"/>
      <c r="T37" s="1170"/>
      <c r="U37" s="1170"/>
      <c r="V37" s="1170"/>
      <c r="W37" s="1170"/>
      <c r="X37" s="1171"/>
      <c r="Y37" s="1169" t="s">
        <v>1055</v>
      </c>
      <c r="Z37" s="1170"/>
      <c r="AA37" s="1170"/>
      <c r="AB37" s="1170"/>
      <c r="AC37" s="1170"/>
      <c r="AD37" s="1170"/>
      <c r="AE37" s="1170"/>
      <c r="AF37" s="1170"/>
      <c r="AG37" s="1170"/>
      <c r="AH37" s="1171"/>
      <c r="AI37" s="1172" t="s">
        <v>344</v>
      </c>
      <c r="AJ37" s="1173"/>
      <c r="AK37" s="1174"/>
      <c r="AL37" s="1172" t="s">
        <v>283</v>
      </c>
      <c r="AM37" s="1173"/>
      <c r="AN37" s="1173"/>
      <c r="AO37" s="1173"/>
      <c r="AP37" s="1174"/>
      <c r="AQ37" s="1178">
        <v>360</v>
      </c>
      <c r="AR37" s="1179"/>
      <c r="AS37" s="1179"/>
      <c r="AT37" s="1179"/>
      <c r="AU37" s="1179"/>
      <c r="AV37" s="1179"/>
      <c r="AW37" s="1179"/>
      <c r="AX37" s="1179"/>
      <c r="AY37" s="1179"/>
      <c r="AZ37" s="1179"/>
      <c r="BA37" s="1179"/>
      <c r="BB37" s="1179"/>
      <c r="BC37" s="1179"/>
      <c r="BD37" s="1179"/>
      <c r="BE37" s="1179"/>
      <c r="BF37" s="1180"/>
      <c r="BG37" s="1175">
        <v>355</v>
      </c>
      <c r="BH37" s="1176"/>
      <c r="BI37" s="1176"/>
      <c r="BJ37" s="1176"/>
      <c r="BK37" s="1177"/>
      <c r="BL37" s="1178">
        <v>360</v>
      </c>
      <c r="BM37" s="1179"/>
      <c r="BN37" s="1179"/>
      <c r="BO37" s="1179"/>
      <c r="BP37" s="1179"/>
      <c r="BQ37" s="1179"/>
      <c r="BR37" s="1179"/>
      <c r="BS37" s="1179"/>
      <c r="BT37" s="1179"/>
      <c r="BU37" s="1179"/>
      <c r="BV37" s="1179"/>
      <c r="BW37" s="1179"/>
      <c r="BX37" s="1179"/>
      <c r="BY37" s="1179"/>
      <c r="BZ37" s="1179"/>
      <c r="CA37" s="1179"/>
      <c r="CB37" s="1179"/>
      <c r="CC37" s="1179"/>
      <c r="CD37" s="1180"/>
      <c r="CE37" s="1178">
        <v>360</v>
      </c>
      <c r="CF37" s="1179"/>
      <c r="CG37" s="1179"/>
      <c r="CH37" s="1179"/>
      <c r="CI37" s="1179"/>
      <c r="CJ37" s="1179"/>
      <c r="CK37" s="1179"/>
      <c r="CL37" s="1179"/>
      <c r="CM37" s="1179"/>
      <c r="CN37" s="1180"/>
      <c r="CO37" s="1190" t="s">
        <v>283</v>
      </c>
      <c r="CP37" s="1191"/>
      <c r="CQ37" s="1192"/>
      <c r="CR37" s="1178">
        <v>320</v>
      </c>
      <c r="CS37" s="1179"/>
      <c r="CT37" s="1179"/>
      <c r="CU37" s="1179"/>
      <c r="CV37" s="1179"/>
      <c r="CW37" s="1179"/>
      <c r="CX37" s="1180"/>
      <c r="CY37" s="1175">
        <v>270</v>
      </c>
      <c r="CZ37" s="1176"/>
      <c r="DA37" s="1176"/>
      <c r="DB37" s="1177"/>
      <c r="DC37" s="1172" t="s">
        <v>283</v>
      </c>
      <c r="DD37" s="1173"/>
      <c r="DE37" s="1173"/>
      <c r="DF37" s="1173"/>
      <c r="DG37" s="1173"/>
      <c r="DH37" s="1173"/>
      <c r="DI37" s="1174"/>
      <c r="DJ37" s="1178">
        <v>120</v>
      </c>
      <c r="DK37" s="1180"/>
    </row>
    <row r="38" spans="1:115" s="6" customFormat="1" ht="10.5" customHeight="1">
      <c r="A38" s="1167">
        <v>2</v>
      </c>
      <c r="B38" s="1168"/>
      <c r="C38" s="1169" t="s">
        <v>1056</v>
      </c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171"/>
      <c r="Y38" s="1169" t="s">
        <v>1057</v>
      </c>
      <c r="Z38" s="1170"/>
      <c r="AA38" s="1170"/>
      <c r="AB38" s="1170"/>
      <c r="AC38" s="1170"/>
      <c r="AD38" s="1170"/>
      <c r="AE38" s="1170"/>
      <c r="AF38" s="1170"/>
      <c r="AG38" s="1170"/>
      <c r="AH38" s="1171"/>
      <c r="AI38" s="1172" t="s">
        <v>344</v>
      </c>
      <c r="AJ38" s="1173"/>
      <c r="AK38" s="1174"/>
      <c r="AL38" s="1172" t="s">
        <v>283</v>
      </c>
      <c r="AM38" s="1173"/>
      <c r="AN38" s="1173"/>
      <c r="AO38" s="1173"/>
      <c r="AP38" s="1174"/>
      <c r="AQ38" s="1178">
        <v>360</v>
      </c>
      <c r="AR38" s="1179"/>
      <c r="AS38" s="1179"/>
      <c r="AT38" s="1179"/>
      <c r="AU38" s="1179"/>
      <c r="AV38" s="1179"/>
      <c r="AW38" s="1179"/>
      <c r="AX38" s="1179"/>
      <c r="AY38" s="1179"/>
      <c r="AZ38" s="1179"/>
      <c r="BA38" s="1179"/>
      <c r="BB38" s="1179"/>
      <c r="BC38" s="1179"/>
      <c r="BD38" s="1179"/>
      <c r="BE38" s="1179"/>
      <c r="BF38" s="1180"/>
      <c r="BG38" s="1175">
        <v>355</v>
      </c>
      <c r="BH38" s="1176"/>
      <c r="BI38" s="1176"/>
      <c r="BJ38" s="1176"/>
      <c r="BK38" s="1177"/>
      <c r="BL38" s="1178">
        <v>360</v>
      </c>
      <c r="BM38" s="1179"/>
      <c r="BN38" s="1179"/>
      <c r="BO38" s="1179"/>
      <c r="BP38" s="1179"/>
      <c r="BQ38" s="1179"/>
      <c r="BR38" s="1179"/>
      <c r="BS38" s="1179"/>
      <c r="BT38" s="1179"/>
      <c r="BU38" s="1179"/>
      <c r="BV38" s="1179"/>
      <c r="BW38" s="1179"/>
      <c r="BX38" s="1179"/>
      <c r="BY38" s="1179"/>
      <c r="BZ38" s="1179"/>
      <c r="CA38" s="1179"/>
      <c r="CB38" s="1179"/>
      <c r="CC38" s="1179"/>
      <c r="CD38" s="1180"/>
      <c r="CE38" s="1178">
        <v>360</v>
      </c>
      <c r="CF38" s="1179"/>
      <c r="CG38" s="1179"/>
      <c r="CH38" s="1179"/>
      <c r="CI38" s="1179"/>
      <c r="CJ38" s="1179"/>
      <c r="CK38" s="1179"/>
      <c r="CL38" s="1179"/>
      <c r="CM38" s="1179"/>
      <c r="CN38" s="1180"/>
      <c r="CO38" s="1190" t="s">
        <v>283</v>
      </c>
      <c r="CP38" s="1191"/>
      <c r="CQ38" s="1192"/>
      <c r="CR38" s="1178">
        <v>320</v>
      </c>
      <c r="CS38" s="1179"/>
      <c r="CT38" s="1179"/>
      <c r="CU38" s="1179"/>
      <c r="CV38" s="1179"/>
      <c r="CW38" s="1179"/>
      <c r="CX38" s="1180"/>
      <c r="CY38" s="1175">
        <v>270</v>
      </c>
      <c r="CZ38" s="1176"/>
      <c r="DA38" s="1176"/>
      <c r="DB38" s="1177"/>
      <c r="DC38" s="1172" t="s">
        <v>283</v>
      </c>
      <c r="DD38" s="1173"/>
      <c r="DE38" s="1173"/>
      <c r="DF38" s="1173"/>
      <c r="DG38" s="1173"/>
      <c r="DH38" s="1173"/>
      <c r="DI38" s="1174"/>
      <c r="DJ38" s="1178">
        <v>120</v>
      </c>
      <c r="DK38" s="1180"/>
    </row>
    <row r="39" spans="1:115" s="6" customFormat="1" ht="10.5" customHeight="1">
      <c r="A39" s="1167">
        <v>3</v>
      </c>
      <c r="B39" s="1168"/>
      <c r="C39" s="1169" t="s">
        <v>1058</v>
      </c>
      <c r="D39" s="1170"/>
      <c r="E39" s="1170"/>
      <c r="F39" s="1170"/>
      <c r="G39" s="1170"/>
      <c r="H39" s="1170"/>
      <c r="I39" s="1170"/>
      <c r="J39" s="1170"/>
      <c r="K39" s="1170"/>
      <c r="L39" s="1170"/>
      <c r="M39" s="1170"/>
      <c r="N39" s="1170"/>
      <c r="O39" s="1170"/>
      <c r="P39" s="1170"/>
      <c r="Q39" s="1170"/>
      <c r="R39" s="1170"/>
      <c r="S39" s="1170"/>
      <c r="T39" s="1170"/>
      <c r="U39" s="1170"/>
      <c r="V39" s="1170"/>
      <c r="W39" s="1170"/>
      <c r="X39" s="1171"/>
      <c r="Y39" s="1169" t="s">
        <v>1059</v>
      </c>
      <c r="Z39" s="1170"/>
      <c r="AA39" s="1170"/>
      <c r="AB39" s="1170"/>
      <c r="AC39" s="1170"/>
      <c r="AD39" s="1170"/>
      <c r="AE39" s="1170"/>
      <c r="AF39" s="1170"/>
      <c r="AG39" s="1170"/>
      <c r="AH39" s="1171"/>
      <c r="AI39" s="1172" t="s">
        <v>344</v>
      </c>
      <c r="AJ39" s="1173"/>
      <c r="AK39" s="1174"/>
      <c r="AL39" s="1172" t="s">
        <v>283</v>
      </c>
      <c r="AM39" s="1173"/>
      <c r="AN39" s="1173"/>
      <c r="AO39" s="1173"/>
      <c r="AP39" s="1174"/>
      <c r="AQ39" s="1178">
        <v>480</v>
      </c>
      <c r="AR39" s="1179"/>
      <c r="AS39" s="1179"/>
      <c r="AT39" s="1179"/>
      <c r="AU39" s="1179"/>
      <c r="AV39" s="1179"/>
      <c r="AW39" s="1179"/>
      <c r="AX39" s="1179"/>
      <c r="AY39" s="1179"/>
      <c r="AZ39" s="1179"/>
      <c r="BA39" s="1179"/>
      <c r="BB39" s="1179"/>
      <c r="BC39" s="1179"/>
      <c r="BD39" s="1179"/>
      <c r="BE39" s="1179"/>
      <c r="BF39" s="1180"/>
      <c r="BG39" s="1175">
        <v>475</v>
      </c>
      <c r="BH39" s="1176"/>
      <c r="BI39" s="1176"/>
      <c r="BJ39" s="1176"/>
      <c r="BK39" s="1177"/>
      <c r="BL39" s="1178">
        <v>480</v>
      </c>
      <c r="BM39" s="1179"/>
      <c r="BN39" s="1179"/>
      <c r="BO39" s="1179"/>
      <c r="BP39" s="1179"/>
      <c r="BQ39" s="1179"/>
      <c r="BR39" s="1179"/>
      <c r="BS39" s="1179"/>
      <c r="BT39" s="1179"/>
      <c r="BU39" s="1179"/>
      <c r="BV39" s="1179"/>
      <c r="BW39" s="1179"/>
      <c r="BX39" s="1179"/>
      <c r="BY39" s="1179"/>
      <c r="BZ39" s="1179"/>
      <c r="CA39" s="1179"/>
      <c r="CB39" s="1179"/>
      <c r="CC39" s="1179"/>
      <c r="CD39" s="1180"/>
      <c r="CE39" s="1178">
        <v>480</v>
      </c>
      <c r="CF39" s="1179"/>
      <c r="CG39" s="1179"/>
      <c r="CH39" s="1179"/>
      <c r="CI39" s="1179"/>
      <c r="CJ39" s="1179"/>
      <c r="CK39" s="1179"/>
      <c r="CL39" s="1179"/>
      <c r="CM39" s="1179"/>
      <c r="CN39" s="1180"/>
      <c r="CO39" s="1190" t="s">
        <v>283</v>
      </c>
      <c r="CP39" s="1191"/>
      <c r="CQ39" s="1192"/>
      <c r="CR39" s="1178">
        <v>435</v>
      </c>
      <c r="CS39" s="1179"/>
      <c r="CT39" s="1179"/>
      <c r="CU39" s="1179"/>
      <c r="CV39" s="1179"/>
      <c r="CW39" s="1179"/>
      <c r="CX39" s="1180"/>
      <c r="CY39" s="1175">
        <v>360</v>
      </c>
      <c r="CZ39" s="1176"/>
      <c r="DA39" s="1176"/>
      <c r="DB39" s="1177"/>
      <c r="DC39" s="1172" t="s">
        <v>283</v>
      </c>
      <c r="DD39" s="1173"/>
      <c r="DE39" s="1173"/>
      <c r="DF39" s="1173"/>
      <c r="DG39" s="1173"/>
      <c r="DH39" s="1173"/>
      <c r="DI39" s="1174"/>
      <c r="DJ39" s="1178">
        <v>160</v>
      </c>
      <c r="DK39" s="1180"/>
    </row>
    <row r="40" spans="1:115" s="6" customFormat="1" ht="10.5" customHeight="1">
      <c r="A40" s="1167">
        <v>4</v>
      </c>
      <c r="B40" s="1168"/>
      <c r="C40" s="1169" t="s">
        <v>1060</v>
      </c>
      <c r="D40" s="1170"/>
      <c r="E40" s="1170"/>
      <c r="F40" s="1170"/>
      <c r="G40" s="1170"/>
      <c r="H40" s="1170"/>
      <c r="I40" s="1170"/>
      <c r="J40" s="1170"/>
      <c r="K40" s="1170"/>
      <c r="L40" s="1170"/>
      <c r="M40" s="1170"/>
      <c r="N40" s="1170"/>
      <c r="O40" s="1170"/>
      <c r="P40" s="1170"/>
      <c r="Q40" s="1170"/>
      <c r="R40" s="1170"/>
      <c r="S40" s="1170"/>
      <c r="T40" s="1170"/>
      <c r="U40" s="1170"/>
      <c r="V40" s="1170"/>
      <c r="W40" s="1170"/>
      <c r="X40" s="1171"/>
      <c r="Y40" s="1169" t="s">
        <v>1061</v>
      </c>
      <c r="Z40" s="1170"/>
      <c r="AA40" s="1170"/>
      <c r="AB40" s="1170"/>
      <c r="AC40" s="1170"/>
      <c r="AD40" s="1170"/>
      <c r="AE40" s="1170"/>
      <c r="AF40" s="1170"/>
      <c r="AG40" s="1170"/>
      <c r="AH40" s="1171"/>
      <c r="AI40" s="1172" t="s">
        <v>344</v>
      </c>
      <c r="AJ40" s="1173"/>
      <c r="AK40" s="1174"/>
      <c r="AL40" s="1172" t="s">
        <v>283</v>
      </c>
      <c r="AM40" s="1173"/>
      <c r="AN40" s="1173"/>
      <c r="AO40" s="1173"/>
      <c r="AP40" s="1174"/>
      <c r="AQ40" s="1178">
        <v>480</v>
      </c>
      <c r="AR40" s="1179"/>
      <c r="AS40" s="1179"/>
      <c r="AT40" s="1179"/>
      <c r="AU40" s="1179"/>
      <c r="AV40" s="1179"/>
      <c r="AW40" s="1179"/>
      <c r="AX40" s="1179"/>
      <c r="AY40" s="1179"/>
      <c r="AZ40" s="1179"/>
      <c r="BA40" s="1179"/>
      <c r="BB40" s="1179"/>
      <c r="BC40" s="1179"/>
      <c r="BD40" s="1179"/>
      <c r="BE40" s="1179"/>
      <c r="BF40" s="1180"/>
      <c r="BG40" s="1175">
        <v>475</v>
      </c>
      <c r="BH40" s="1176"/>
      <c r="BI40" s="1176"/>
      <c r="BJ40" s="1176"/>
      <c r="BK40" s="1177"/>
      <c r="BL40" s="1178">
        <v>480</v>
      </c>
      <c r="BM40" s="1179"/>
      <c r="BN40" s="1179"/>
      <c r="BO40" s="1179"/>
      <c r="BP40" s="1179"/>
      <c r="BQ40" s="1179"/>
      <c r="BR40" s="1179"/>
      <c r="BS40" s="1179"/>
      <c r="BT40" s="1179"/>
      <c r="BU40" s="1179"/>
      <c r="BV40" s="1179"/>
      <c r="BW40" s="1179"/>
      <c r="BX40" s="1179"/>
      <c r="BY40" s="1179"/>
      <c r="BZ40" s="1179"/>
      <c r="CA40" s="1179"/>
      <c r="CB40" s="1179"/>
      <c r="CC40" s="1179"/>
      <c r="CD40" s="1180"/>
      <c r="CE40" s="1178">
        <v>480</v>
      </c>
      <c r="CF40" s="1179"/>
      <c r="CG40" s="1179"/>
      <c r="CH40" s="1179"/>
      <c r="CI40" s="1179"/>
      <c r="CJ40" s="1179"/>
      <c r="CK40" s="1179"/>
      <c r="CL40" s="1179"/>
      <c r="CM40" s="1179"/>
      <c r="CN40" s="1180"/>
      <c r="CO40" s="1190" t="s">
        <v>283</v>
      </c>
      <c r="CP40" s="1191"/>
      <c r="CQ40" s="1192"/>
      <c r="CR40" s="1178">
        <v>435</v>
      </c>
      <c r="CS40" s="1179"/>
      <c r="CT40" s="1179"/>
      <c r="CU40" s="1179"/>
      <c r="CV40" s="1179"/>
      <c r="CW40" s="1179"/>
      <c r="CX40" s="1180"/>
      <c r="CY40" s="1175">
        <v>360</v>
      </c>
      <c r="CZ40" s="1176"/>
      <c r="DA40" s="1176"/>
      <c r="DB40" s="1177"/>
      <c r="DC40" s="1172" t="s">
        <v>283</v>
      </c>
      <c r="DD40" s="1173"/>
      <c r="DE40" s="1173"/>
      <c r="DF40" s="1173"/>
      <c r="DG40" s="1173"/>
      <c r="DH40" s="1173"/>
      <c r="DI40" s="1174"/>
      <c r="DJ40" s="1178">
        <v>160</v>
      </c>
      <c r="DK40" s="1180"/>
    </row>
    <row r="41" spans="1:115" s="6" customFormat="1" ht="10.5" customHeight="1">
      <c r="A41" s="1167">
        <v>8</v>
      </c>
      <c r="B41" s="1168"/>
      <c r="C41" s="1169" t="s">
        <v>1062</v>
      </c>
      <c r="D41" s="1170"/>
      <c r="E41" s="1170"/>
      <c r="F41" s="1170"/>
      <c r="G41" s="1170"/>
      <c r="H41" s="1170"/>
      <c r="I41" s="1170"/>
      <c r="J41" s="1170"/>
      <c r="K41" s="1170"/>
      <c r="L41" s="1170"/>
      <c r="M41" s="1170"/>
      <c r="N41" s="1170"/>
      <c r="O41" s="1170"/>
      <c r="P41" s="1170"/>
      <c r="Q41" s="1170"/>
      <c r="R41" s="1170"/>
      <c r="S41" s="1170"/>
      <c r="T41" s="1170"/>
      <c r="U41" s="1170"/>
      <c r="V41" s="1170"/>
      <c r="W41" s="1170"/>
      <c r="X41" s="1171"/>
      <c r="Y41" s="1169" t="s">
        <v>1063</v>
      </c>
      <c r="Z41" s="1170"/>
      <c r="AA41" s="1170"/>
      <c r="AB41" s="1170"/>
      <c r="AC41" s="1170"/>
      <c r="AD41" s="1170"/>
      <c r="AE41" s="1170"/>
      <c r="AF41" s="1170"/>
      <c r="AG41" s="1170"/>
      <c r="AH41" s="1171"/>
      <c r="AI41" s="1172" t="s">
        <v>344</v>
      </c>
      <c r="AJ41" s="1173"/>
      <c r="AK41" s="1174"/>
      <c r="AL41" s="1172" t="s">
        <v>283</v>
      </c>
      <c r="AM41" s="1173"/>
      <c r="AN41" s="1173"/>
      <c r="AO41" s="1173"/>
      <c r="AP41" s="1174"/>
      <c r="AQ41" s="1178">
        <v>640</v>
      </c>
      <c r="AR41" s="1179"/>
      <c r="AS41" s="1179"/>
      <c r="AT41" s="1179"/>
      <c r="AU41" s="1180"/>
      <c r="AV41" s="1172" t="s">
        <v>283</v>
      </c>
      <c r="AW41" s="1173"/>
      <c r="AX41" s="1173"/>
      <c r="AY41" s="1173"/>
      <c r="AZ41" s="1173"/>
      <c r="BA41" s="1174"/>
      <c r="BB41" s="1181">
        <v>640</v>
      </c>
      <c r="BC41" s="1182"/>
      <c r="BD41" s="1182"/>
      <c r="BE41" s="1182"/>
      <c r="BF41" s="1183"/>
      <c r="BG41" s="1175">
        <v>635</v>
      </c>
      <c r="BH41" s="1176"/>
      <c r="BI41" s="1176"/>
      <c r="BJ41" s="1176"/>
      <c r="BK41" s="1177"/>
      <c r="BL41" s="1178">
        <v>640</v>
      </c>
      <c r="BM41" s="1179"/>
      <c r="BN41" s="1179"/>
      <c r="BO41" s="1179"/>
      <c r="BP41" s="1179"/>
      <c r="BQ41" s="1179"/>
      <c r="BR41" s="1179"/>
      <c r="BS41" s="1179"/>
      <c r="BT41" s="1179"/>
      <c r="BU41" s="1179"/>
      <c r="BV41" s="1179"/>
      <c r="BW41" s="1179"/>
      <c r="BX41" s="1179"/>
      <c r="BY41" s="1179"/>
      <c r="BZ41" s="1179"/>
      <c r="CA41" s="1180"/>
      <c r="CB41" s="1184" t="s">
        <v>283</v>
      </c>
      <c r="CC41" s="1185"/>
      <c r="CD41" s="1186"/>
      <c r="CE41" s="1178">
        <v>640</v>
      </c>
      <c r="CF41" s="1179"/>
      <c r="CG41" s="1179"/>
      <c r="CH41" s="1179"/>
      <c r="CI41" s="1179"/>
      <c r="CJ41" s="1179"/>
      <c r="CK41" s="1179"/>
      <c r="CL41" s="1179"/>
      <c r="CM41" s="1179"/>
      <c r="CN41" s="1180"/>
      <c r="CO41" s="1190" t="s">
        <v>283</v>
      </c>
      <c r="CP41" s="1191"/>
      <c r="CQ41" s="1192"/>
      <c r="CR41" s="1178">
        <v>600</v>
      </c>
      <c r="CS41" s="1179"/>
      <c r="CT41" s="1180"/>
      <c r="CU41" s="1175">
        <v>500</v>
      </c>
      <c r="CV41" s="1176"/>
      <c r="CW41" s="1176"/>
      <c r="CX41" s="1177"/>
      <c r="CY41" s="1175">
        <v>500</v>
      </c>
      <c r="CZ41" s="1176"/>
      <c r="DA41" s="1176"/>
      <c r="DB41" s="1177"/>
      <c r="DC41" s="1172" t="s">
        <v>283</v>
      </c>
      <c r="DD41" s="1173"/>
      <c r="DE41" s="1173"/>
      <c r="DF41" s="1173"/>
      <c r="DG41" s="1173"/>
      <c r="DH41" s="1173"/>
      <c r="DI41" s="1174"/>
      <c r="DJ41" s="1172" t="s">
        <v>283</v>
      </c>
      <c r="DK41" s="1174"/>
    </row>
    <row r="42" spans="1:115" s="6" customFormat="1" ht="10.5" customHeight="1">
      <c r="A42" s="1167">
        <v>9</v>
      </c>
      <c r="B42" s="1168"/>
      <c r="C42" s="1169" t="s">
        <v>1064</v>
      </c>
      <c r="D42" s="1170"/>
      <c r="E42" s="1170"/>
      <c r="F42" s="1170"/>
      <c r="G42" s="1170"/>
      <c r="H42" s="1170"/>
      <c r="I42" s="1170"/>
      <c r="J42" s="1170"/>
      <c r="K42" s="1170"/>
      <c r="L42" s="1170"/>
      <c r="M42" s="1170"/>
      <c r="N42" s="1170"/>
      <c r="O42" s="1170"/>
      <c r="P42" s="1170"/>
      <c r="Q42" s="1170"/>
      <c r="R42" s="1170"/>
      <c r="S42" s="1170"/>
      <c r="T42" s="1170"/>
      <c r="U42" s="1170"/>
      <c r="V42" s="1170"/>
      <c r="W42" s="1170"/>
      <c r="X42" s="1171"/>
      <c r="Y42" s="1169" t="s">
        <v>1065</v>
      </c>
      <c r="Z42" s="1170"/>
      <c r="AA42" s="1170"/>
      <c r="AB42" s="1170"/>
      <c r="AC42" s="1170"/>
      <c r="AD42" s="1170"/>
      <c r="AE42" s="1170"/>
      <c r="AF42" s="1170"/>
      <c r="AG42" s="1170"/>
      <c r="AH42" s="1171"/>
      <c r="AI42" s="1172" t="s">
        <v>344</v>
      </c>
      <c r="AJ42" s="1173"/>
      <c r="AK42" s="1174"/>
      <c r="AL42" s="1172" t="s">
        <v>283</v>
      </c>
      <c r="AM42" s="1173"/>
      <c r="AN42" s="1173"/>
      <c r="AO42" s="1173"/>
      <c r="AP42" s="1174"/>
      <c r="AQ42" s="1178">
        <v>720</v>
      </c>
      <c r="AR42" s="1179"/>
      <c r="AS42" s="1179"/>
      <c r="AT42" s="1179"/>
      <c r="AU42" s="1180"/>
      <c r="AV42" s="1172" t="s">
        <v>283</v>
      </c>
      <c r="AW42" s="1173"/>
      <c r="AX42" s="1173"/>
      <c r="AY42" s="1173"/>
      <c r="AZ42" s="1173"/>
      <c r="BA42" s="1174"/>
      <c r="BB42" s="1181">
        <v>720</v>
      </c>
      <c r="BC42" s="1182"/>
      <c r="BD42" s="1182"/>
      <c r="BE42" s="1182"/>
      <c r="BF42" s="1183"/>
      <c r="BG42" s="1175">
        <v>915</v>
      </c>
      <c r="BH42" s="1176"/>
      <c r="BI42" s="1176"/>
      <c r="BJ42" s="1176"/>
      <c r="BK42" s="1177"/>
      <c r="BL42" s="1178">
        <v>720</v>
      </c>
      <c r="BM42" s="1179"/>
      <c r="BN42" s="1179"/>
      <c r="BO42" s="1179"/>
      <c r="BP42" s="1179"/>
      <c r="BQ42" s="1179"/>
      <c r="BR42" s="1179"/>
      <c r="BS42" s="1179"/>
      <c r="BT42" s="1179"/>
      <c r="BU42" s="1179"/>
      <c r="BV42" s="1179"/>
      <c r="BW42" s="1179"/>
      <c r="BX42" s="1179"/>
      <c r="BY42" s="1179"/>
      <c r="BZ42" s="1179"/>
      <c r="CA42" s="1180"/>
      <c r="CB42" s="1184" t="s">
        <v>283</v>
      </c>
      <c r="CC42" s="1185"/>
      <c r="CD42" s="1186"/>
      <c r="CE42" s="1178">
        <v>720</v>
      </c>
      <c r="CF42" s="1179"/>
      <c r="CG42" s="1179"/>
      <c r="CH42" s="1179"/>
      <c r="CI42" s="1179"/>
      <c r="CJ42" s="1179"/>
      <c r="CK42" s="1179"/>
      <c r="CL42" s="1179"/>
      <c r="CM42" s="1179"/>
      <c r="CN42" s="1180"/>
      <c r="CO42" s="1190" t="s">
        <v>283</v>
      </c>
      <c r="CP42" s="1191"/>
      <c r="CQ42" s="1192"/>
      <c r="CR42" s="1178">
        <v>655</v>
      </c>
      <c r="CS42" s="1179"/>
      <c r="CT42" s="1180"/>
      <c r="CU42" s="1175">
        <v>720</v>
      </c>
      <c r="CV42" s="1176"/>
      <c r="CW42" s="1176"/>
      <c r="CX42" s="1177"/>
      <c r="CY42" s="1175">
        <v>540</v>
      </c>
      <c r="CZ42" s="1176"/>
      <c r="DA42" s="1176"/>
      <c r="DB42" s="1177"/>
      <c r="DC42" s="1172" t="s">
        <v>283</v>
      </c>
      <c r="DD42" s="1173"/>
      <c r="DE42" s="1173"/>
      <c r="DF42" s="1173"/>
      <c r="DG42" s="1173"/>
      <c r="DH42" s="1173"/>
      <c r="DI42" s="1174"/>
      <c r="DJ42" s="1172" t="s">
        <v>283</v>
      </c>
      <c r="DK42" s="1174"/>
    </row>
    <row r="43" spans="1:115" s="6" customFormat="1" ht="10.5" customHeight="1">
      <c r="A43" s="1167">
        <v>10</v>
      </c>
      <c r="B43" s="1168"/>
      <c r="C43" s="1169" t="s">
        <v>1066</v>
      </c>
      <c r="D43" s="1170"/>
      <c r="E43" s="1170"/>
      <c r="F43" s="1170"/>
      <c r="G43" s="1170"/>
      <c r="H43" s="1170"/>
      <c r="I43" s="1170"/>
      <c r="J43" s="1170"/>
      <c r="K43" s="1170"/>
      <c r="L43" s="1170"/>
      <c r="M43" s="1170"/>
      <c r="N43" s="1170"/>
      <c r="O43" s="1170"/>
      <c r="P43" s="1170"/>
      <c r="Q43" s="1170"/>
      <c r="R43" s="1170"/>
      <c r="S43" s="1170"/>
      <c r="T43" s="1170"/>
      <c r="U43" s="1170"/>
      <c r="V43" s="1170"/>
      <c r="W43" s="1170"/>
      <c r="X43" s="1171"/>
      <c r="Y43" s="1169" t="s">
        <v>1067</v>
      </c>
      <c r="Z43" s="1170"/>
      <c r="AA43" s="1170"/>
      <c r="AB43" s="1170"/>
      <c r="AC43" s="1170"/>
      <c r="AD43" s="1170"/>
      <c r="AE43" s="1170"/>
      <c r="AF43" s="1170"/>
      <c r="AG43" s="1170"/>
      <c r="AH43" s="1171"/>
      <c r="AI43" s="1172" t="s">
        <v>344</v>
      </c>
      <c r="AJ43" s="1173"/>
      <c r="AK43" s="1174"/>
      <c r="AL43" s="1172" t="s">
        <v>283</v>
      </c>
      <c r="AM43" s="1173"/>
      <c r="AN43" s="1173"/>
      <c r="AO43" s="1173"/>
      <c r="AP43" s="1174"/>
      <c r="AQ43" s="1178">
        <v>300</v>
      </c>
      <c r="AR43" s="1179"/>
      <c r="AS43" s="1179"/>
      <c r="AT43" s="1179"/>
      <c r="AU43" s="1180"/>
      <c r="AV43" s="1172" t="s">
        <v>283</v>
      </c>
      <c r="AW43" s="1173"/>
      <c r="AX43" s="1173"/>
      <c r="AY43" s="1173"/>
      <c r="AZ43" s="1173"/>
      <c r="BA43" s="1174"/>
      <c r="BB43" s="1181">
        <v>300</v>
      </c>
      <c r="BC43" s="1182"/>
      <c r="BD43" s="1182"/>
      <c r="BE43" s="1182"/>
      <c r="BF43" s="1183"/>
      <c r="BG43" s="1175">
        <v>295</v>
      </c>
      <c r="BH43" s="1176"/>
      <c r="BI43" s="1176"/>
      <c r="BJ43" s="1176"/>
      <c r="BK43" s="1177"/>
      <c r="BL43" s="1178">
        <v>300</v>
      </c>
      <c r="BM43" s="1179"/>
      <c r="BN43" s="1179"/>
      <c r="BO43" s="1179"/>
      <c r="BP43" s="1179"/>
      <c r="BQ43" s="1179"/>
      <c r="BR43" s="1179"/>
      <c r="BS43" s="1179"/>
      <c r="BT43" s="1179"/>
      <c r="BU43" s="1179"/>
      <c r="BV43" s="1179"/>
      <c r="BW43" s="1179"/>
      <c r="BX43" s="1179"/>
      <c r="BY43" s="1179"/>
      <c r="BZ43" s="1179"/>
      <c r="CA43" s="1180"/>
      <c r="CB43" s="1184" t="s">
        <v>283</v>
      </c>
      <c r="CC43" s="1185"/>
      <c r="CD43" s="1186"/>
      <c r="CE43" s="1178">
        <v>300</v>
      </c>
      <c r="CF43" s="1179"/>
      <c r="CG43" s="1179"/>
      <c r="CH43" s="1179"/>
      <c r="CI43" s="1179"/>
      <c r="CJ43" s="1179"/>
      <c r="CK43" s="1179"/>
      <c r="CL43" s="1179"/>
      <c r="CM43" s="1179"/>
      <c r="CN43" s="1180"/>
      <c r="CO43" s="1190" t="s">
        <v>283</v>
      </c>
      <c r="CP43" s="1191"/>
      <c r="CQ43" s="1192"/>
      <c r="CR43" s="1178">
        <v>220</v>
      </c>
      <c r="CS43" s="1179"/>
      <c r="CT43" s="1180"/>
      <c r="CU43" s="1175">
        <v>220</v>
      </c>
      <c r="CV43" s="1176"/>
      <c r="CW43" s="1176"/>
      <c r="CX43" s="1177"/>
      <c r="CY43" s="1175">
        <v>180</v>
      </c>
      <c r="CZ43" s="1176"/>
      <c r="DA43" s="1176"/>
      <c r="DB43" s="1177"/>
      <c r="DC43" s="1172" t="s">
        <v>283</v>
      </c>
      <c r="DD43" s="1173"/>
      <c r="DE43" s="1173"/>
      <c r="DF43" s="1173"/>
      <c r="DG43" s="1173"/>
      <c r="DH43" s="1173"/>
      <c r="DI43" s="1174"/>
      <c r="DJ43" s="1172" t="s">
        <v>283</v>
      </c>
      <c r="DK43" s="1174"/>
    </row>
    <row r="44" spans="1:115" s="6" customFormat="1" ht="10.5" customHeight="1">
      <c r="A44" s="1167">
        <v>11</v>
      </c>
      <c r="B44" s="1168"/>
      <c r="C44" s="1169" t="s">
        <v>1068</v>
      </c>
      <c r="D44" s="1170"/>
      <c r="E44" s="1170"/>
      <c r="F44" s="1170"/>
      <c r="G44" s="1170"/>
      <c r="H44" s="1170"/>
      <c r="I44" s="1170"/>
      <c r="J44" s="1170"/>
      <c r="K44" s="1170"/>
      <c r="L44" s="1170"/>
      <c r="M44" s="1170"/>
      <c r="N44" s="1170"/>
      <c r="O44" s="1170"/>
      <c r="P44" s="1170"/>
      <c r="Q44" s="1170"/>
      <c r="R44" s="1170"/>
      <c r="S44" s="1170"/>
      <c r="T44" s="1170"/>
      <c r="U44" s="1170"/>
      <c r="V44" s="1170"/>
      <c r="W44" s="1170"/>
      <c r="X44" s="1171"/>
      <c r="Y44" s="1169" t="s">
        <v>1069</v>
      </c>
      <c r="Z44" s="1170"/>
      <c r="AA44" s="1170"/>
      <c r="AB44" s="1170"/>
      <c r="AC44" s="1170"/>
      <c r="AD44" s="1170"/>
      <c r="AE44" s="1170"/>
      <c r="AF44" s="1170"/>
      <c r="AG44" s="1170"/>
      <c r="AH44" s="1171"/>
      <c r="AI44" s="1172" t="s">
        <v>344</v>
      </c>
      <c r="AJ44" s="1173"/>
      <c r="AK44" s="1174"/>
      <c r="AL44" s="1172" t="s">
        <v>283</v>
      </c>
      <c r="AM44" s="1173"/>
      <c r="AN44" s="1173"/>
      <c r="AO44" s="1173"/>
      <c r="AP44" s="1174"/>
      <c r="AQ44" s="1178">
        <v>360</v>
      </c>
      <c r="AR44" s="1179"/>
      <c r="AS44" s="1179"/>
      <c r="AT44" s="1179"/>
      <c r="AU44" s="1180"/>
      <c r="AV44" s="1172" t="s">
        <v>283</v>
      </c>
      <c r="AW44" s="1173"/>
      <c r="AX44" s="1173"/>
      <c r="AY44" s="1173"/>
      <c r="AZ44" s="1173"/>
      <c r="BA44" s="1174"/>
      <c r="BB44" s="1181">
        <v>360</v>
      </c>
      <c r="BC44" s="1182"/>
      <c r="BD44" s="1182"/>
      <c r="BE44" s="1182"/>
      <c r="BF44" s="1183"/>
      <c r="BG44" s="1175">
        <v>365</v>
      </c>
      <c r="BH44" s="1176"/>
      <c r="BI44" s="1176"/>
      <c r="BJ44" s="1176"/>
      <c r="BK44" s="1177"/>
      <c r="BL44" s="1178">
        <v>360</v>
      </c>
      <c r="BM44" s="1179"/>
      <c r="BN44" s="1179"/>
      <c r="BO44" s="1179"/>
      <c r="BP44" s="1179"/>
      <c r="BQ44" s="1179"/>
      <c r="BR44" s="1179"/>
      <c r="BS44" s="1179"/>
      <c r="BT44" s="1179"/>
      <c r="BU44" s="1179"/>
      <c r="BV44" s="1179"/>
      <c r="BW44" s="1179"/>
      <c r="BX44" s="1179"/>
      <c r="BY44" s="1179"/>
      <c r="BZ44" s="1179"/>
      <c r="CA44" s="1180"/>
      <c r="CB44" s="1184" t="s">
        <v>283</v>
      </c>
      <c r="CC44" s="1185"/>
      <c r="CD44" s="1186"/>
      <c r="CE44" s="1178">
        <v>360</v>
      </c>
      <c r="CF44" s="1179"/>
      <c r="CG44" s="1179"/>
      <c r="CH44" s="1179"/>
      <c r="CI44" s="1179"/>
      <c r="CJ44" s="1179"/>
      <c r="CK44" s="1179"/>
      <c r="CL44" s="1179"/>
      <c r="CM44" s="1179"/>
      <c r="CN44" s="1180"/>
      <c r="CO44" s="1190" t="s">
        <v>283</v>
      </c>
      <c r="CP44" s="1191"/>
      <c r="CQ44" s="1192"/>
      <c r="CR44" s="1178">
        <v>295</v>
      </c>
      <c r="CS44" s="1179"/>
      <c r="CT44" s="1180"/>
      <c r="CU44" s="1175">
        <v>280</v>
      </c>
      <c r="CV44" s="1176"/>
      <c r="CW44" s="1176"/>
      <c r="CX44" s="1177"/>
      <c r="CY44" s="1175">
        <v>240</v>
      </c>
      <c r="CZ44" s="1176"/>
      <c r="DA44" s="1176"/>
      <c r="DB44" s="1177"/>
      <c r="DC44" s="1172" t="s">
        <v>283</v>
      </c>
      <c r="DD44" s="1173"/>
      <c r="DE44" s="1173"/>
      <c r="DF44" s="1173"/>
      <c r="DG44" s="1173"/>
      <c r="DH44" s="1173"/>
      <c r="DI44" s="1174"/>
      <c r="DJ44" s="1172" t="s">
        <v>283</v>
      </c>
      <c r="DK44" s="1174"/>
    </row>
    <row r="45" spans="1:115" s="6" customFormat="1" ht="10.5" customHeight="1">
      <c r="A45" s="1167">
        <v>5</v>
      </c>
      <c r="B45" s="1168"/>
      <c r="C45" s="1169" t="s">
        <v>1070</v>
      </c>
      <c r="D45" s="1170"/>
      <c r="E45" s="1170"/>
      <c r="F45" s="1170"/>
      <c r="G45" s="1170"/>
      <c r="H45" s="1170"/>
      <c r="I45" s="1170"/>
      <c r="J45" s="1170"/>
      <c r="K45" s="1170"/>
      <c r="L45" s="1170"/>
      <c r="M45" s="1170"/>
      <c r="N45" s="1170"/>
      <c r="O45" s="1170"/>
      <c r="P45" s="1170"/>
      <c r="Q45" s="1170"/>
      <c r="R45" s="1170"/>
      <c r="S45" s="1170"/>
      <c r="T45" s="1170"/>
      <c r="U45" s="1170"/>
      <c r="V45" s="1170"/>
      <c r="W45" s="1170"/>
      <c r="X45" s="1171"/>
      <c r="Y45" s="1169" t="s">
        <v>1071</v>
      </c>
      <c r="Z45" s="1170"/>
      <c r="AA45" s="1170"/>
      <c r="AB45" s="1170"/>
      <c r="AC45" s="1170"/>
      <c r="AD45" s="1170"/>
      <c r="AE45" s="1170"/>
      <c r="AF45" s="1170"/>
      <c r="AG45" s="1170"/>
      <c r="AH45" s="1171"/>
      <c r="AI45" s="1172" t="s">
        <v>344</v>
      </c>
      <c r="AJ45" s="1173"/>
      <c r="AK45" s="1174"/>
      <c r="AL45" s="1172" t="s">
        <v>283</v>
      </c>
      <c r="AM45" s="1173"/>
      <c r="AN45" s="1173"/>
      <c r="AO45" s="1173"/>
      <c r="AP45" s="1174"/>
      <c r="AQ45" s="1178">
        <v>300</v>
      </c>
      <c r="AR45" s="1179"/>
      <c r="AS45" s="1179"/>
      <c r="AT45" s="1179"/>
      <c r="AU45" s="1179"/>
      <c r="AV45" s="1179"/>
      <c r="AW45" s="1179"/>
      <c r="AX45" s="1179"/>
      <c r="AY45" s="1179"/>
      <c r="AZ45" s="1179"/>
      <c r="BA45" s="1179"/>
      <c r="BB45" s="1179"/>
      <c r="BC45" s="1179"/>
      <c r="BD45" s="1179"/>
      <c r="BE45" s="1179"/>
      <c r="BF45" s="1180"/>
      <c r="BG45" s="1175">
        <v>275</v>
      </c>
      <c r="BH45" s="1176"/>
      <c r="BI45" s="1176"/>
      <c r="BJ45" s="1176"/>
      <c r="BK45" s="1177"/>
      <c r="BL45" s="1178">
        <v>300</v>
      </c>
      <c r="BM45" s="1179"/>
      <c r="BN45" s="1179"/>
      <c r="BO45" s="1179"/>
      <c r="BP45" s="1179"/>
      <c r="BQ45" s="1179"/>
      <c r="BR45" s="1179"/>
      <c r="BS45" s="1179"/>
      <c r="BT45" s="1179"/>
      <c r="BU45" s="1179"/>
      <c r="BV45" s="1179"/>
      <c r="BW45" s="1179"/>
      <c r="BX45" s="1179"/>
      <c r="BY45" s="1179"/>
      <c r="BZ45" s="1179"/>
      <c r="CA45" s="1179"/>
      <c r="CB45" s="1179"/>
      <c r="CC45" s="1179"/>
      <c r="CD45" s="1180"/>
      <c r="CE45" s="1178">
        <v>300</v>
      </c>
      <c r="CF45" s="1179"/>
      <c r="CG45" s="1179"/>
      <c r="CH45" s="1179"/>
      <c r="CI45" s="1179"/>
      <c r="CJ45" s="1179"/>
      <c r="CK45" s="1179"/>
      <c r="CL45" s="1179"/>
      <c r="CM45" s="1179"/>
      <c r="CN45" s="1180"/>
      <c r="CO45" s="1190" t="s">
        <v>283</v>
      </c>
      <c r="CP45" s="1191"/>
      <c r="CQ45" s="1192"/>
      <c r="CR45" s="1178">
        <v>220</v>
      </c>
      <c r="CS45" s="1179"/>
      <c r="CT45" s="1180"/>
      <c r="CU45" s="1172" t="s">
        <v>283</v>
      </c>
      <c r="CV45" s="1173"/>
      <c r="CW45" s="1173"/>
      <c r="CX45" s="1174"/>
      <c r="CY45" s="1175">
        <v>180</v>
      </c>
      <c r="CZ45" s="1176"/>
      <c r="DA45" s="1176"/>
      <c r="DB45" s="1177"/>
      <c r="DC45" s="1172" t="s">
        <v>283</v>
      </c>
      <c r="DD45" s="1173"/>
      <c r="DE45" s="1173"/>
      <c r="DF45" s="1173"/>
      <c r="DG45" s="1173"/>
      <c r="DH45" s="1173"/>
      <c r="DI45" s="1174"/>
      <c r="DJ45" s="1172" t="s">
        <v>283</v>
      </c>
      <c r="DK45" s="1174"/>
    </row>
    <row r="46" spans="1:115" s="6" customFormat="1" ht="10.5" customHeight="1">
      <c r="A46" s="1167">
        <v>12</v>
      </c>
      <c r="B46" s="1168"/>
      <c r="C46" s="1169" t="s">
        <v>1072</v>
      </c>
      <c r="D46" s="1170"/>
      <c r="E46" s="1170"/>
      <c r="F46" s="1170"/>
      <c r="G46" s="1170"/>
      <c r="H46" s="1170"/>
      <c r="I46" s="1170"/>
      <c r="J46" s="1170"/>
      <c r="K46" s="1170"/>
      <c r="L46" s="1170"/>
      <c r="M46" s="1170"/>
      <c r="N46" s="1170"/>
      <c r="O46" s="1170"/>
      <c r="P46" s="1170"/>
      <c r="Q46" s="1170"/>
      <c r="R46" s="1170"/>
      <c r="S46" s="1170"/>
      <c r="T46" s="1170"/>
      <c r="U46" s="1170"/>
      <c r="V46" s="1170"/>
      <c r="W46" s="1170"/>
      <c r="X46" s="1171"/>
      <c r="Y46" s="1169" t="s">
        <v>1073</v>
      </c>
      <c r="Z46" s="1170"/>
      <c r="AA46" s="1170"/>
      <c r="AB46" s="1170"/>
      <c r="AC46" s="1170"/>
      <c r="AD46" s="1170"/>
      <c r="AE46" s="1170"/>
      <c r="AF46" s="1170"/>
      <c r="AG46" s="1170"/>
      <c r="AH46" s="1171"/>
      <c r="AI46" s="1172" t="s">
        <v>344</v>
      </c>
      <c r="AJ46" s="1173"/>
      <c r="AK46" s="1174"/>
      <c r="AL46" s="1172" t="s">
        <v>283</v>
      </c>
      <c r="AM46" s="1173"/>
      <c r="AN46" s="1173"/>
      <c r="AO46" s="1173"/>
      <c r="AP46" s="1174"/>
      <c r="AQ46" s="1178">
        <v>640</v>
      </c>
      <c r="AR46" s="1179"/>
      <c r="AS46" s="1179"/>
      <c r="AT46" s="1179"/>
      <c r="AU46" s="1180"/>
      <c r="AV46" s="1172" t="s">
        <v>283</v>
      </c>
      <c r="AW46" s="1173"/>
      <c r="AX46" s="1173"/>
      <c r="AY46" s="1173"/>
      <c r="AZ46" s="1173"/>
      <c r="BA46" s="1174"/>
      <c r="BB46" s="1181">
        <v>640</v>
      </c>
      <c r="BC46" s="1182"/>
      <c r="BD46" s="1182"/>
      <c r="BE46" s="1182"/>
      <c r="BF46" s="1183"/>
      <c r="BG46" s="1175">
        <v>635</v>
      </c>
      <c r="BH46" s="1176"/>
      <c r="BI46" s="1176"/>
      <c r="BJ46" s="1176"/>
      <c r="BK46" s="1177"/>
      <c r="BL46" s="1178">
        <v>640</v>
      </c>
      <c r="BM46" s="1179"/>
      <c r="BN46" s="1179"/>
      <c r="BO46" s="1179"/>
      <c r="BP46" s="1179"/>
      <c r="BQ46" s="1179"/>
      <c r="BR46" s="1179"/>
      <c r="BS46" s="1179"/>
      <c r="BT46" s="1179"/>
      <c r="BU46" s="1179"/>
      <c r="BV46" s="1179"/>
      <c r="BW46" s="1179"/>
      <c r="BX46" s="1179"/>
      <c r="BY46" s="1179"/>
      <c r="BZ46" s="1179"/>
      <c r="CA46" s="1180"/>
      <c r="CB46" s="1184" t="s">
        <v>283</v>
      </c>
      <c r="CC46" s="1185"/>
      <c r="CD46" s="1186"/>
      <c r="CE46" s="1178">
        <v>640</v>
      </c>
      <c r="CF46" s="1179"/>
      <c r="CG46" s="1179"/>
      <c r="CH46" s="1179"/>
      <c r="CI46" s="1179"/>
      <c r="CJ46" s="1179"/>
      <c r="CK46" s="1179"/>
      <c r="CL46" s="1179"/>
      <c r="CM46" s="1179"/>
      <c r="CN46" s="1180"/>
      <c r="CO46" s="1190" t="s">
        <v>283</v>
      </c>
      <c r="CP46" s="1191"/>
      <c r="CQ46" s="1192"/>
      <c r="CR46" s="1178">
        <v>600</v>
      </c>
      <c r="CS46" s="1179"/>
      <c r="CT46" s="1180"/>
      <c r="CU46" s="1175">
        <v>500</v>
      </c>
      <c r="CV46" s="1176"/>
      <c r="CW46" s="1176"/>
      <c r="CX46" s="1177"/>
      <c r="CY46" s="1175">
        <v>500</v>
      </c>
      <c r="CZ46" s="1176"/>
      <c r="DA46" s="1176"/>
      <c r="DB46" s="1177"/>
      <c r="DC46" s="1172" t="s">
        <v>283</v>
      </c>
      <c r="DD46" s="1173"/>
      <c r="DE46" s="1173"/>
      <c r="DF46" s="1173"/>
      <c r="DG46" s="1173"/>
      <c r="DH46" s="1173"/>
      <c r="DI46" s="1174"/>
      <c r="DJ46" s="1172" t="s">
        <v>283</v>
      </c>
      <c r="DK46" s="1174"/>
    </row>
    <row r="47" spans="1:115" s="6" customFormat="1" ht="10.5" customHeight="1">
      <c r="A47" s="1167">
        <v>13</v>
      </c>
      <c r="B47" s="1168"/>
      <c r="C47" s="1169" t="s">
        <v>1074</v>
      </c>
      <c r="D47" s="1170"/>
      <c r="E47" s="1170"/>
      <c r="F47" s="1170"/>
      <c r="G47" s="1170"/>
      <c r="H47" s="1170"/>
      <c r="I47" s="1170"/>
      <c r="J47" s="1170"/>
      <c r="K47" s="1170"/>
      <c r="L47" s="1170"/>
      <c r="M47" s="1170"/>
      <c r="N47" s="1170"/>
      <c r="O47" s="1170"/>
      <c r="P47" s="1170"/>
      <c r="Q47" s="1170"/>
      <c r="R47" s="1170"/>
      <c r="S47" s="1170"/>
      <c r="T47" s="1170"/>
      <c r="U47" s="1170"/>
      <c r="V47" s="1170"/>
      <c r="W47" s="1170"/>
      <c r="X47" s="1171"/>
      <c r="Y47" s="1169" t="s">
        <v>1075</v>
      </c>
      <c r="Z47" s="1170"/>
      <c r="AA47" s="1170"/>
      <c r="AB47" s="1170"/>
      <c r="AC47" s="1170"/>
      <c r="AD47" s="1170"/>
      <c r="AE47" s="1170"/>
      <c r="AF47" s="1170"/>
      <c r="AG47" s="1170"/>
      <c r="AH47" s="1171"/>
      <c r="AI47" s="1172" t="s">
        <v>344</v>
      </c>
      <c r="AJ47" s="1173"/>
      <c r="AK47" s="1174"/>
      <c r="AL47" s="1172" t="s">
        <v>283</v>
      </c>
      <c r="AM47" s="1173"/>
      <c r="AN47" s="1173"/>
      <c r="AO47" s="1173"/>
      <c r="AP47" s="1174"/>
      <c r="AQ47" s="1178">
        <v>120</v>
      </c>
      <c r="AR47" s="1179"/>
      <c r="AS47" s="1179"/>
      <c r="AT47" s="1179"/>
      <c r="AU47" s="1179"/>
      <c r="AV47" s="1179"/>
      <c r="AW47" s="1179"/>
      <c r="AX47" s="1179"/>
      <c r="AY47" s="1179"/>
      <c r="AZ47" s="1179"/>
      <c r="BA47" s="1179"/>
      <c r="BB47" s="1179"/>
      <c r="BC47" s="1179"/>
      <c r="BD47" s="1179"/>
      <c r="BE47" s="1179"/>
      <c r="BF47" s="1179"/>
      <c r="BG47" s="1179"/>
      <c r="BH47" s="1179"/>
      <c r="BI47" s="1179"/>
      <c r="BJ47" s="1179"/>
      <c r="BK47" s="1179"/>
      <c r="BL47" s="1179"/>
      <c r="BM47" s="1179"/>
      <c r="BN47" s="1179"/>
      <c r="BO47" s="1179"/>
      <c r="BP47" s="1179"/>
      <c r="BQ47" s="1179"/>
      <c r="BR47" s="1179"/>
      <c r="BS47" s="1179"/>
      <c r="BT47" s="1179"/>
      <c r="BU47" s="1179"/>
      <c r="BV47" s="1179"/>
      <c r="BW47" s="1179"/>
      <c r="BX47" s="1179"/>
      <c r="BY47" s="1179"/>
      <c r="BZ47" s="1179"/>
      <c r="CA47" s="1179"/>
      <c r="CB47" s="1179"/>
      <c r="CC47" s="1179"/>
      <c r="CD47" s="1179"/>
      <c r="CE47" s="1179"/>
      <c r="CF47" s="1179"/>
      <c r="CG47" s="1179"/>
      <c r="CH47" s="1179"/>
      <c r="CI47" s="1179"/>
      <c r="CJ47" s="1179"/>
      <c r="CK47" s="1179"/>
      <c r="CL47" s="1179"/>
      <c r="CM47" s="1179"/>
      <c r="CN47" s="1179"/>
      <c r="CO47" s="1179"/>
      <c r="CP47" s="1179"/>
      <c r="CQ47" s="1179"/>
      <c r="CR47" s="1179"/>
      <c r="CS47" s="1179"/>
      <c r="CT47" s="1179"/>
      <c r="CU47" s="1179"/>
      <c r="CV47" s="1179"/>
      <c r="CW47" s="1179"/>
      <c r="CX47" s="1179"/>
      <c r="CY47" s="1179"/>
      <c r="CZ47" s="1179"/>
      <c r="DA47" s="1179"/>
      <c r="DB47" s="1180"/>
      <c r="DC47" s="1172" t="s">
        <v>283</v>
      </c>
      <c r="DD47" s="1173"/>
      <c r="DE47" s="1173"/>
      <c r="DF47" s="1173"/>
      <c r="DG47" s="1173"/>
      <c r="DH47" s="1173"/>
      <c r="DI47" s="1174"/>
      <c r="DJ47" s="1172" t="s">
        <v>283</v>
      </c>
      <c r="DK47" s="1174"/>
    </row>
    <row r="48" spans="1:115" s="6" customFormat="1" ht="10.5" customHeight="1">
      <c r="A48" s="1167">
        <v>14</v>
      </c>
      <c r="B48" s="1168"/>
      <c r="C48" s="1169" t="s">
        <v>1076</v>
      </c>
      <c r="D48" s="1170"/>
      <c r="E48" s="1170"/>
      <c r="F48" s="1170"/>
      <c r="G48" s="1170"/>
      <c r="H48" s="1170"/>
      <c r="I48" s="1170"/>
      <c r="J48" s="1170"/>
      <c r="K48" s="1170"/>
      <c r="L48" s="1170"/>
      <c r="M48" s="1170"/>
      <c r="N48" s="1170"/>
      <c r="O48" s="1170"/>
      <c r="P48" s="1170"/>
      <c r="Q48" s="1170"/>
      <c r="R48" s="1170"/>
      <c r="S48" s="1170"/>
      <c r="T48" s="1170"/>
      <c r="U48" s="1170"/>
      <c r="V48" s="1170"/>
      <c r="W48" s="1170"/>
      <c r="X48" s="1171"/>
      <c r="Y48" s="1169" t="s">
        <v>1077</v>
      </c>
      <c r="Z48" s="1170"/>
      <c r="AA48" s="1170"/>
      <c r="AB48" s="1170"/>
      <c r="AC48" s="1170"/>
      <c r="AD48" s="1170"/>
      <c r="AE48" s="1170"/>
      <c r="AF48" s="1170"/>
      <c r="AG48" s="1170"/>
      <c r="AH48" s="1171"/>
      <c r="AI48" s="1172" t="s">
        <v>344</v>
      </c>
      <c r="AJ48" s="1173"/>
      <c r="AK48" s="1174"/>
      <c r="AL48" s="1172" t="s">
        <v>283</v>
      </c>
      <c r="AM48" s="1173"/>
      <c r="AN48" s="1173"/>
      <c r="AO48" s="1173"/>
      <c r="AP48" s="1174"/>
      <c r="AQ48" s="1178">
        <v>175</v>
      </c>
      <c r="AR48" s="1179"/>
      <c r="AS48" s="1179"/>
      <c r="AT48" s="1179"/>
      <c r="AU48" s="1179"/>
      <c r="AV48" s="1179"/>
      <c r="AW48" s="1179"/>
      <c r="AX48" s="1179"/>
      <c r="AY48" s="1179"/>
      <c r="AZ48" s="1179"/>
      <c r="BA48" s="1179"/>
      <c r="BB48" s="1179"/>
      <c r="BC48" s="1179"/>
      <c r="BD48" s="1179"/>
      <c r="BE48" s="1179"/>
      <c r="BF48" s="1179"/>
      <c r="BG48" s="1179"/>
      <c r="BH48" s="1179"/>
      <c r="BI48" s="1179"/>
      <c r="BJ48" s="1179"/>
      <c r="BK48" s="1179"/>
      <c r="BL48" s="1179"/>
      <c r="BM48" s="1179"/>
      <c r="BN48" s="1179"/>
      <c r="BO48" s="1179"/>
      <c r="BP48" s="1179"/>
      <c r="BQ48" s="1179"/>
      <c r="BR48" s="1179"/>
      <c r="BS48" s="1179"/>
      <c r="BT48" s="1179"/>
      <c r="BU48" s="1179"/>
      <c r="BV48" s="1179"/>
      <c r="BW48" s="1179"/>
      <c r="BX48" s="1179"/>
      <c r="BY48" s="1179"/>
      <c r="BZ48" s="1179"/>
      <c r="CA48" s="1179"/>
      <c r="CB48" s="1179"/>
      <c r="CC48" s="1179"/>
      <c r="CD48" s="1179"/>
      <c r="CE48" s="1179"/>
      <c r="CF48" s="1179"/>
      <c r="CG48" s="1179"/>
      <c r="CH48" s="1179"/>
      <c r="CI48" s="1179"/>
      <c r="CJ48" s="1179"/>
      <c r="CK48" s="1179"/>
      <c r="CL48" s="1179"/>
      <c r="CM48" s="1179"/>
      <c r="CN48" s="1179"/>
      <c r="CO48" s="1179"/>
      <c r="CP48" s="1179"/>
      <c r="CQ48" s="1179"/>
      <c r="CR48" s="1179"/>
      <c r="CS48" s="1179"/>
      <c r="CT48" s="1179"/>
      <c r="CU48" s="1179"/>
      <c r="CV48" s="1179"/>
      <c r="CW48" s="1179"/>
      <c r="CX48" s="1179"/>
      <c r="CY48" s="1179"/>
      <c r="CZ48" s="1179"/>
      <c r="DA48" s="1179"/>
      <c r="DB48" s="1179"/>
      <c r="DC48" s="1179"/>
      <c r="DD48" s="1179"/>
      <c r="DE48" s="1179"/>
      <c r="DF48" s="1179"/>
      <c r="DG48" s="1179"/>
      <c r="DH48" s="1179"/>
      <c r="DI48" s="1179"/>
      <c r="DJ48" s="1179"/>
      <c r="DK48" s="1180"/>
    </row>
    <row r="49" spans="1:1" s="6" customFormat="1" ht="8.4499999999999993" customHeight="1">
      <c r="A49" s="20" t="s">
        <v>1078</v>
      </c>
    </row>
    <row r="50" spans="1:1" s="6" customFormat="1" ht="6.6" customHeight="1">
      <c r="A50" s="21" t="s">
        <v>1079</v>
      </c>
    </row>
    <row r="51" spans="1:1" s="6" customFormat="1" ht="6.6" customHeight="1">
      <c r="A51" s="22" t="s">
        <v>1080</v>
      </c>
    </row>
    <row r="52" spans="1:1" s="6" customFormat="1" ht="29.1" customHeight="1"/>
  </sheetData>
  <customSheetViews>
    <customSheetView guid="{27437FEA-07C5-45F9-A250-BF682439EB63}">
      <selection activeCell="DM28" sqref="DM28"/>
      <pageMargins left="0.25" right="0.25" top="0.75" bottom="0.75" header="0.3" footer="0.3"/>
      <pageSetup paperSize="9" orientation="landscape"/>
    </customSheetView>
    <customSheetView guid="{D9E22640-0C2E-4128-B440-6D62EAD29E00}">
      <selection activeCell="DM28" sqref="DM28"/>
      <pageMargins left="0.25" right="0.25" top="0.75" bottom="0.75" header="0.3" footer="0.3"/>
      <pageSetup paperSize="9" orientation="landscape"/>
    </customSheetView>
    <customSheetView guid="{05ADD661-264C-4A61-836E-B9C767B0E4F7}">
      <selection activeCell="DM28" sqref="DM28"/>
      <pageMargins left="0.25" right="0.25" top="0.75" bottom="0.75" header="0.3" footer="0.3"/>
      <pageSetup paperSize="9" orientation="landscape"/>
    </customSheetView>
  </customSheetViews>
  <mergeCells count="590">
    <mergeCell ref="A47:B47"/>
    <mergeCell ref="C47:X47"/>
    <mergeCell ref="Y47:AH47"/>
    <mergeCell ref="AI47:AK47"/>
    <mergeCell ref="AL47:AP47"/>
    <mergeCell ref="AQ47:DB47"/>
    <mergeCell ref="DC47:DI47"/>
    <mergeCell ref="DJ47:DK47"/>
    <mergeCell ref="A48:B48"/>
    <mergeCell ref="C48:X48"/>
    <mergeCell ref="Y48:AH48"/>
    <mergeCell ref="AI48:AK48"/>
    <mergeCell ref="AL48:AP48"/>
    <mergeCell ref="AQ48:DK48"/>
    <mergeCell ref="CO45:CQ45"/>
    <mergeCell ref="CR45:CT45"/>
    <mergeCell ref="CU45:CX45"/>
    <mergeCell ref="CY45:DB45"/>
    <mergeCell ref="DC45:DI45"/>
    <mergeCell ref="DJ45:DK45"/>
    <mergeCell ref="A46:B46"/>
    <mergeCell ref="C46:X46"/>
    <mergeCell ref="Y46:AH46"/>
    <mergeCell ref="AI46:AK46"/>
    <mergeCell ref="AL46:AP46"/>
    <mergeCell ref="AQ46:AU46"/>
    <mergeCell ref="AV46:BA46"/>
    <mergeCell ref="BB46:BF46"/>
    <mergeCell ref="BG46:BK46"/>
    <mergeCell ref="BL46:CA46"/>
    <mergeCell ref="CB46:CD46"/>
    <mergeCell ref="CE46:CN46"/>
    <mergeCell ref="CO46:CQ46"/>
    <mergeCell ref="CR46:CT46"/>
    <mergeCell ref="CU46:CX46"/>
    <mergeCell ref="CY46:DB46"/>
    <mergeCell ref="DC46:DI46"/>
    <mergeCell ref="DJ46:DK46"/>
    <mergeCell ref="A45:B45"/>
    <mergeCell ref="C45:X45"/>
    <mergeCell ref="Y45:AH45"/>
    <mergeCell ref="AI45:AK45"/>
    <mergeCell ref="AL45:AP45"/>
    <mergeCell ref="AQ45:BF45"/>
    <mergeCell ref="BG45:BK45"/>
    <mergeCell ref="BL45:CD45"/>
    <mergeCell ref="CE45:CN45"/>
    <mergeCell ref="BL44:CA44"/>
    <mergeCell ref="CB44:CD44"/>
    <mergeCell ref="CE44:CN44"/>
    <mergeCell ref="CO44:CQ44"/>
    <mergeCell ref="CR44:CT44"/>
    <mergeCell ref="CU44:CX44"/>
    <mergeCell ref="CY44:DB44"/>
    <mergeCell ref="DC44:DI44"/>
    <mergeCell ref="DJ44:DK44"/>
    <mergeCell ref="A44:B44"/>
    <mergeCell ref="C44:X44"/>
    <mergeCell ref="Y44:AH44"/>
    <mergeCell ref="AI44:AK44"/>
    <mergeCell ref="AL44:AP44"/>
    <mergeCell ref="AQ44:AU44"/>
    <mergeCell ref="AV44:BA44"/>
    <mergeCell ref="BB44:BF44"/>
    <mergeCell ref="BG44:BK44"/>
    <mergeCell ref="BL43:CA43"/>
    <mergeCell ref="CB43:CD43"/>
    <mergeCell ref="CE43:CN43"/>
    <mergeCell ref="CO43:CQ43"/>
    <mergeCell ref="CR43:CT43"/>
    <mergeCell ref="CU43:CX43"/>
    <mergeCell ref="CY43:DB43"/>
    <mergeCell ref="DC43:DI43"/>
    <mergeCell ref="DJ43:DK43"/>
    <mergeCell ref="A43:B43"/>
    <mergeCell ref="C43:X43"/>
    <mergeCell ref="Y43:AH43"/>
    <mergeCell ref="AI43:AK43"/>
    <mergeCell ref="AL43:AP43"/>
    <mergeCell ref="AQ43:AU43"/>
    <mergeCell ref="AV43:BA43"/>
    <mergeCell ref="BB43:BF43"/>
    <mergeCell ref="BG43:BK43"/>
    <mergeCell ref="BL42:CA42"/>
    <mergeCell ref="CB42:CD42"/>
    <mergeCell ref="CE42:CN42"/>
    <mergeCell ref="CO42:CQ42"/>
    <mergeCell ref="CR42:CT42"/>
    <mergeCell ref="CU42:CX42"/>
    <mergeCell ref="CY42:DB42"/>
    <mergeCell ref="DC42:DI42"/>
    <mergeCell ref="DJ42:DK42"/>
    <mergeCell ref="A42:B42"/>
    <mergeCell ref="C42:X42"/>
    <mergeCell ref="Y42:AH42"/>
    <mergeCell ref="AI42:AK42"/>
    <mergeCell ref="AL42:AP42"/>
    <mergeCell ref="AQ42:AU42"/>
    <mergeCell ref="AV42:BA42"/>
    <mergeCell ref="BB42:BF42"/>
    <mergeCell ref="BG42:BK42"/>
    <mergeCell ref="CR40:CX40"/>
    <mergeCell ref="CY40:DB40"/>
    <mergeCell ref="DC40:DI40"/>
    <mergeCell ref="DJ40:DK40"/>
    <mergeCell ref="A41:B41"/>
    <mergeCell ref="C41:X41"/>
    <mergeCell ref="Y41:AH41"/>
    <mergeCell ref="AI41:AK41"/>
    <mergeCell ref="AL41:AP41"/>
    <mergeCell ref="AQ41:AU41"/>
    <mergeCell ref="AV41:BA41"/>
    <mergeCell ref="BB41:BF41"/>
    <mergeCell ref="BG41:BK41"/>
    <mergeCell ref="BL41:CA41"/>
    <mergeCell ref="CB41:CD41"/>
    <mergeCell ref="CE41:CN41"/>
    <mergeCell ref="CO41:CQ41"/>
    <mergeCell ref="CR41:CT41"/>
    <mergeCell ref="CU41:CX41"/>
    <mergeCell ref="CY41:DB41"/>
    <mergeCell ref="DC41:DI41"/>
    <mergeCell ref="DJ41:DK41"/>
    <mergeCell ref="A40:B40"/>
    <mergeCell ref="C40:X40"/>
    <mergeCell ref="Y40:AH40"/>
    <mergeCell ref="AI40:AK40"/>
    <mergeCell ref="AL40:AP40"/>
    <mergeCell ref="AQ40:BF40"/>
    <mergeCell ref="BG40:BK40"/>
    <mergeCell ref="BL40:CD40"/>
    <mergeCell ref="CE40:CN40"/>
    <mergeCell ref="CO38:CQ38"/>
    <mergeCell ref="BG38:BK38"/>
    <mergeCell ref="BL38:CD38"/>
    <mergeCell ref="CE38:CN38"/>
    <mergeCell ref="CO40:CQ40"/>
    <mergeCell ref="CR38:CX38"/>
    <mergeCell ref="CY38:DB38"/>
    <mergeCell ref="DC38:DI38"/>
    <mergeCell ref="DJ38:DK38"/>
    <mergeCell ref="A39:B39"/>
    <mergeCell ref="C39:X39"/>
    <mergeCell ref="Y39:AH39"/>
    <mergeCell ref="AI39:AK39"/>
    <mergeCell ref="AL39:AP39"/>
    <mergeCell ref="AQ39:BF39"/>
    <mergeCell ref="BG39:BK39"/>
    <mergeCell ref="BL39:CD39"/>
    <mergeCell ref="CE39:CN39"/>
    <mergeCell ref="CO39:CQ39"/>
    <mergeCell ref="CR39:CX39"/>
    <mergeCell ref="CY39:DB39"/>
    <mergeCell ref="DC39:DI39"/>
    <mergeCell ref="DJ39:DK39"/>
    <mergeCell ref="A38:B38"/>
    <mergeCell ref="C38:X38"/>
    <mergeCell ref="Y38:AH38"/>
    <mergeCell ref="AI38:AK38"/>
    <mergeCell ref="AL38:AP38"/>
    <mergeCell ref="AQ38:BF38"/>
    <mergeCell ref="BL36:CA36"/>
    <mergeCell ref="CB36:CD36"/>
    <mergeCell ref="CE36:CN36"/>
    <mergeCell ref="CO36:CQ36"/>
    <mergeCell ref="CR36:CX36"/>
    <mergeCell ref="CY36:DB36"/>
    <mergeCell ref="DC36:DI36"/>
    <mergeCell ref="DJ36:DK36"/>
    <mergeCell ref="A37:B37"/>
    <mergeCell ref="C37:X37"/>
    <mergeCell ref="Y37:AH37"/>
    <mergeCell ref="AI37:AK37"/>
    <mergeCell ref="AL37:AP37"/>
    <mergeCell ref="AQ37:BF37"/>
    <mergeCell ref="BG37:BK37"/>
    <mergeCell ref="BL37:CD37"/>
    <mergeCell ref="CE37:CN37"/>
    <mergeCell ref="CO37:CQ37"/>
    <mergeCell ref="CR37:CX37"/>
    <mergeCell ref="CY37:DB37"/>
    <mergeCell ref="DC37:DI37"/>
    <mergeCell ref="DJ37:DK37"/>
    <mergeCell ref="A36:B36"/>
    <mergeCell ref="C36:X36"/>
    <mergeCell ref="Y36:AH36"/>
    <mergeCell ref="AI36:AK36"/>
    <mergeCell ref="AL36:AP36"/>
    <mergeCell ref="AQ36:AU36"/>
    <mergeCell ref="AV36:BA36"/>
    <mergeCell ref="BB36:BF36"/>
    <mergeCell ref="BG36:BK36"/>
    <mergeCell ref="CY34:DB34"/>
    <mergeCell ref="DC34:DK34"/>
    <mergeCell ref="BL35:CA35"/>
    <mergeCell ref="CB35:CD35"/>
    <mergeCell ref="CE35:CN35"/>
    <mergeCell ref="CO35:CQ35"/>
    <mergeCell ref="CR35:CX35"/>
    <mergeCell ref="CY35:DB35"/>
    <mergeCell ref="DC35:DI35"/>
    <mergeCell ref="DJ35:DK35"/>
    <mergeCell ref="BL34:BP34"/>
    <mergeCell ref="BQ34:BU34"/>
    <mergeCell ref="BV34:CA34"/>
    <mergeCell ref="CB34:CD34"/>
    <mergeCell ref="CE34:CI34"/>
    <mergeCell ref="CJ34:CN34"/>
    <mergeCell ref="CO34:CQ34"/>
    <mergeCell ref="A35:B35"/>
    <mergeCell ref="C35:X35"/>
    <mergeCell ref="Y35:AH35"/>
    <mergeCell ref="AI35:AK35"/>
    <mergeCell ref="AL35:AP35"/>
    <mergeCell ref="AQ35:AU35"/>
    <mergeCell ref="AV35:BA35"/>
    <mergeCell ref="BB35:BF35"/>
    <mergeCell ref="BG35:BK35"/>
    <mergeCell ref="CR34:CT34"/>
    <mergeCell ref="CU34:CX34"/>
    <mergeCell ref="A34:B34"/>
    <mergeCell ref="C34:X34"/>
    <mergeCell ref="Y34:AH34"/>
    <mergeCell ref="AI34:AK34"/>
    <mergeCell ref="AL34:AP34"/>
    <mergeCell ref="AQ34:AU34"/>
    <mergeCell ref="AV34:BA34"/>
    <mergeCell ref="BB34:BF34"/>
    <mergeCell ref="BG34:BK34"/>
    <mergeCell ref="CY32:DB32"/>
    <mergeCell ref="DC32:DK32"/>
    <mergeCell ref="A33:B33"/>
    <mergeCell ref="C33:X33"/>
    <mergeCell ref="Y33:AH33"/>
    <mergeCell ref="AI33:AK33"/>
    <mergeCell ref="AL33:AP33"/>
    <mergeCell ref="AQ33:AU33"/>
    <mergeCell ref="AV33:BA33"/>
    <mergeCell ref="BB33:BF33"/>
    <mergeCell ref="BG33:BK33"/>
    <mergeCell ref="BL33:BP33"/>
    <mergeCell ref="BQ33:BU33"/>
    <mergeCell ref="BV33:CA33"/>
    <mergeCell ref="CB33:CD33"/>
    <mergeCell ref="CE33:CI33"/>
    <mergeCell ref="CJ33:CN33"/>
    <mergeCell ref="CO33:CQ33"/>
    <mergeCell ref="CR33:CT33"/>
    <mergeCell ref="CU33:CX33"/>
    <mergeCell ref="CY33:DB33"/>
    <mergeCell ref="DC33:DK33"/>
    <mergeCell ref="BL32:BP32"/>
    <mergeCell ref="BQ32:BU32"/>
    <mergeCell ref="BV32:CA32"/>
    <mergeCell ref="CB32:CD32"/>
    <mergeCell ref="CE32:CI32"/>
    <mergeCell ref="CJ32:CN32"/>
    <mergeCell ref="CO32:CQ32"/>
    <mergeCell ref="CR32:CT32"/>
    <mergeCell ref="CU32:CX32"/>
    <mergeCell ref="A32:B32"/>
    <mergeCell ref="C32:X32"/>
    <mergeCell ref="Y32:AH32"/>
    <mergeCell ref="AI32:AK32"/>
    <mergeCell ref="AL32:AP32"/>
    <mergeCell ref="AQ32:AU32"/>
    <mergeCell ref="AV32:BA32"/>
    <mergeCell ref="BB32:BF32"/>
    <mergeCell ref="BG32:BK32"/>
    <mergeCell ref="CY30:DB30"/>
    <mergeCell ref="DC30:DK30"/>
    <mergeCell ref="A31:B31"/>
    <mergeCell ref="C31:X31"/>
    <mergeCell ref="Y31:AH31"/>
    <mergeCell ref="AI31:AK31"/>
    <mergeCell ref="AL31:AP31"/>
    <mergeCell ref="AQ31:AU31"/>
    <mergeCell ref="AV31:BA31"/>
    <mergeCell ref="BB31:BF31"/>
    <mergeCell ref="BG31:BK31"/>
    <mergeCell ref="BL31:BP31"/>
    <mergeCell ref="BQ31:BU31"/>
    <mergeCell ref="BV31:CA31"/>
    <mergeCell ref="CB31:CD31"/>
    <mergeCell ref="CE31:CI31"/>
    <mergeCell ref="CJ31:CN31"/>
    <mergeCell ref="CO31:CQ31"/>
    <mergeCell ref="CR31:CT31"/>
    <mergeCell ref="CU31:CX31"/>
    <mergeCell ref="CY31:DB31"/>
    <mergeCell ref="DC31:DK31"/>
    <mergeCell ref="A28:B28"/>
    <mergeCell ref="C28:X28"/>
    <mergeCell ref="Y28:AH28"/>
    <mergeCell ref="AI28:AK28"/>
    <mergeCell ref="AL28:DK28"/>
    <mergeCell ref="A29:DK29"/>
    <mergeCell ref="A30:B30"/>
    <mergeCell ref="C30:X30"/>
    <mergeCell ref="Y30:AH30"/>
    <mergeCell ref="AI30:AK30"/>
    <mergeCell ref="AL30:AP30"/>
    <mergeCell ref="AQ30:AU30"/>
    <mergeCell ref="AV30:BA30"/>
    <mergeCell ref="BB30:BF30"/>
    <mergeCell ref="BG30:BK30"/>
    <mergeCell ref="BL30:BP30"/>
    <mergeCell ref="BQ30:BU30"/>
    <mergeCell ref="BV30:CA30"/>
    <mergeCell ref="CB30:CD30"/>
    <mergeCell ref="CE30:CI30"/>
    <mergeCell ref="CJ30:CN30"/>
    <mergeCell ref="CO30:CQ30"/>
    <mergeCell ref="CR30:CT30"/>
    <mergeCell ref="CU30:CX30"/>
    <mergeCell ref="DC27:DI27"/>
    <mergeCell ref="DJ27:DK27"/>
    <mergeCell ref="A26:B26"/>
    <mergeCell ref="C26:X26"/>
    <mergeCell ref="Y26:AH26"/>
    <mergeCell ref="AI26:AK26"/>
    <mergeCell ref="AL26:DB26"/>
    <mergeCell ref="DC26:DI26"/>
    <mergeCell ref="DJ26:DK26"/>
    <mergeCell ref="CE24:CN24"/>
    <mergeCell ref="CO24:CQ24"/>
    <mergeCell ref="A27:B27"/>
    <mergeCell ref="C27:X27"/>
    <mergeCell ref="Y27:AH27"/>
    <mergeCell ref="AI27:AK27"/>
    <mergeCell ref="AL27:DB27"/>
    <mergeCell ref="A25:B25"/>
    <mergeCell ref="C25:X25"/>
    <mergeCell ref="Y25:AH25"/>
    <mergeCell ref="AI25:AK25"/>
    <mergeCell ref="AL25:AP25"/>
    <mergeCell ref="AQ25:AU25"/>
    <mergeCell ref="DJ25:DK25"/>
    <mergeCell ref="AV25:BA25"/>
    <mergeCell ref="BB25:BF25"/>
    <mergeCell ref="BG25:BK25"/>
    <mergeCell ref="CR25:CT25"/>
    <mergeCell ref="CU25:CX25"/>
    <mergeCell ref="CY25:DB25"/>
    <mergeCell ref="DC25:DI25"/>
    <mergeCell ref="BL25:BU25"/>
    <mergeCell ref="BV25:CD25"/>
    <mergeCell ref="CE25:CN25"/>
    <mergeCell ref="CO25:CQ25"/>
    <mergeCell ref="CR23:CT23"/>
    <mergeCell ref="CU23:CX23"/>
    <mergeCell ref="CY23:DB23"/>
    <mergeCell ref="DC23:DI23"/>
    <mergeCell ref="CR24:CT24"/>
    <mergeCell ref="CU24:CX24"/>
    <mergeCell ref="CY24:DB24"/>
    <mergeCell ref="DC24:DI24"/>
    <mergeCell ref="DJ23:DK23"/>
    <mergeCell ref="DJ24:DK24"/>
    <mergeCell ref="BL23:BU23"/>
    <mergeCell ref="BV23:CD23"/>
    <mergeCell ref="CE23:CN23"/>
    <mergeCell ref="CO23:CQ23"/>
    <mergeCell ref="A24:B24"/>
    <mergeCell ref="C24:X24"/>
    <mergeCell ref="Y24:AH24"/>
    <mergeCell ref="AI24:AK24"/>
    <mergeCell ref="AL24:AP24"/>
    <mergeCell ref="AQ24:AU24"/>
    <mergeCell ref="AV24:BA24"/>
    <mergeCell ref="BB24:BF24"/>
    <mergeCell ref="BG24:BK24"/>
    <mergeCell ref="A23:B23"/>
    <mergeCell ref="C23:X23"/>
    <mergeCell ref="Y23:AH23"/>
    <mergeCell ref="AI23:AK23"/>
    <mergeCell ref="AL23:AP23"/>
    <mergeCell ref="AQ23:AU23"/>
    <mergeCell ref="AV23:BA23"/>
    <mergeCell ref="BB23:BF23"/>
    <mergeCell ref="BG23:BK23"/>
    <mergeCell ref="BL24:BU24"/>
    <mergeCell ref="BV24:CD24"/>
    <mergeCell ref="BL22:BU22"/>
    <mergeCell ref="BV22:CD22"/>
    <mergeCell ref="CE22:CN22"/>
    <mergeCell ref="CO22:CQ22"/>
    <mergeCell ref="CR22:CT22"/>
    <mergeCell ref="CU22:CX22"/>
    <mergeCell ref="CY22:DB22"/>
    <mergeCell ref="DC22:DI22"/>
    <mergeCell ref="DJ22:DK22"/>
    <mergeCell ref="A22:B22"/>
    <mergeCell ref="C22:X22"/>
    <mergeCell ref="Y22:AH22"/>
    <mergeCell ref="AI22:AK22"/>
    <mergeCell ref="AL22:AP22"/>
    <mergeCell ref="AQ22:AU22"/>
    <mergeCell ref="AV22:BA22"/>
    <mergeCell ref="BB22:BF22"/>
    <mergeCell ref="BG22:BK22"/>
    <mergeCell ref="BL21:BU21"/>
    <mergeCell ref="BV21:CD21"/>
    <mergeCell ref="CE21:CN21"/>
    <mergeCell ref="CO21:CQ21"/>
    <mergeCell ref="CR21:CT21"/>
    <mergeCell ref="CU21:CX21"/>
    <mergeCell ref="CY21:DB21"/>
    <mergeCell ref="DC21:DI21"/>
    <mergeCell ref="DJ21:DK21"/>
    <mergeCell ref="A21:B21"/>
    <mergeCell ref="C21:X21"/>
    <mergeCell ref="Y21:AH21"/>
    <mergeCell ref="AI21:AK21"/>
    <mergeCell ref="AL21:AP21"/>
    <mergeCell ref="AQ21:AU21"/>
    <mergeCell ref="AV21:BA21"/>
    <mergeCell ref="BB21:BF21"/>
    <mergeCell ref="BG21:BK21"/>
    <mergeCell ref="BL20:BU20"/>
    <mergeCell ref="BV20:CD20"/>
    <mergeCell ref="CE20:CN20"/>
    <mergeCell ref="CO20:CQ20"/>
    <mergeCell ref="CR20:CT20"/>
    <mergeCell ref="CU20:CX20"/>
    <mergeCell ref="CY20:DB20"/>
    <mergeCell ref="DC20:DI20"/>
    <mergeCell ref="DJ20:DK20"/>
    <mergeCell ref="A20:B20"/>
    <mergeCell ref="C20:X20"/>
    <mergeCell ref="Y20:AH20"/>
    <mergeCell ref="AI20:AK20"/>
    <mergeCell ref="AL20:AP20"/>
    <mergeCell ref="AQ20:AU20"/>
    <mergeCell ref="AV20:BA20"/>
    <mergeCell ref="BB20:BF20"/>
    <mergeCell ref="BG20:BK20"/>
    <mergeCell ref="BL19:BU19"/>
    <mergeCell ref="BV19:CD19"/>
    <mergeCell ref="CE19:CN19"/>
    <mergeCell ref="CO19:CQ19"/>
    <mergeCell ref="CR19:CT19"/>
    <mergeCell ref="CU19:CX19"/>
    <mergeCell ref="CY19:DB19"/>
    <mergeCell ref="DC19:DI19"/>
    <mergeCell ref="DJ19:DK19"/>
    <mergeCell ref="A19:B19"/>
    <mergeCell ref="C19:X19"/>
    <mergeCell ref="Y19:AH19"/>
    <mergeCell ref="AI19:AK19"/>
    <mergeCell ref="AL19:AP19"/>
    <mergeCell ref="AQ19:AU19"/>
    <mergeCell ref="AV19:BA19"/>
    <mergeCell ref="BB19:BF19"/>
    <mergeCell ref="BG19:BK19"/>
    <mergeCell ref="BL18:BU18"/>
    <mergeCell ref="BV18:CD18"/>
    <mergeCell ref="CE18:CN18"/>
    <mergeCell ref="CO18:CQ18"/>
    <mergeCell ref="CR18:CT18"/>
    <mergeCell ref="CU18:CX18"/>
    <mergeCell ref="CY18:DB18"/>
    <mergeCell ref="DC18:DI18"/>
    <mergeCell ref="DJ18:DK18"/>
    <mergeCell ref="A18:B18"/>
    <mergeCell ref="C18:X18"/>
    <mergeCell ref="Y18:AH18"/>
    <mergeCell ref="AI18:AK18"/>
    <mergeCell ref="AL18:AP18"/>
    <mergeCell ref="AQ18:AU18"/>
    <mergeCell ref="AV18:BA18"/>
    <mergeCell ref="BB18:BF18"/>
    <mergeCell ref="BG18:BK18"/>
    <mergeCell ref="BL17:BU17"/>
    <mergeCell ref="BV17:CD17"/>
    <mergeCell ref="CE17:CN17"/>
    <mergeCell ref="CO17:CQ17"/>
    <mergeCell ref="CR17:CT17"/>
    <mergeCell ref="CU17:CX17"/>
    <mergeCell ref="CY17:DB17"/>
    <mergeCell ref="DC17:DI17"/>
    <mergeCell ref="DJ17:DK17"/>
    <mergeCell ref="A17:B17"/>
    <mergeCell ref="C17:X17"/>
    <mergeCell ref="Y17:AH17"/>
    <mergeCell ref="AI17:AK17"/>
    <mergeCell ref="AL17:AP17"/>
    <mergeCell ref="AQ17:AU17"/>
    <mergeCell ref="AV17:BA17"/>
    <mergeCell ref="BB17:BF17"/>
    <mergeCell ref="BG17:BK17"/>
    <mergeCell ref="DJ15:DK15"/>
    <mergeCell ref="A16:B16"/>
    <mergeCell ref="C16:X16"/>
    <mergeCell ref="Y16:AH16"/>
    <mergeCell ref="AI16:AK16"/>
    <mergeCell ref="AL16:AP16"/>
    <mergeCell ref="AQ16:AU16"/>
    <mergeCell ref="AV16:BA16"/>
    <mergeCell ref="BB16:BF16"/>
    <mergeCell ref="BG16:BK16"/>
    <mergeCell ref="BL16:BU16"/>
    <mergeCell ref="BV16:CD16"/>
    <mergeCell ref="CE16:CN16"/>
    <mergeCell ref="CO16:CQ16"/>
    <mergeCell ref="CR16:CT16"/>
    <mergeCell ref="CU16:CX16"/>
    <mergeCell ref="CY16:DB16"/>
    <mergeCell ref="DC16:DI16"/>
    <mergeCell ref="DJ16:DK16"/>
    <mergeCell ref="A14:DK14"/>
    <mergeCell ref="BQ13:BU13"/>
    <mergeCell ref="BV13:CA13"/>
    <mergeCell ref="CB13:CD13"/>
    <mergeCell ref="CE13:CI13"/>
    <mergeCell ref="CJ13:CN13"/>
    <mergeCell ref="CO13:CQ13"/>
    <mergeCell ref="A15:B15"/>
    <mergeCell ref="C15:X15"/>
    <mergeCell ref="Y15:AH15"/>
    <mergeCell ref="AI15:AK15"/>
    <mergeCell ref="AL15:AP15"/>
    <mergeCell ref="AQ15:AU15"/>
    <mergeCell ref="AV15:BA15"/>
    <mergeCell ref="BB15:BF15"/>
    <mergeCell ref="BG15:BK15"/>
    <mergeCell ref="BL15:BU15"/>
    <mergeCell ref="BV15:CD15"/>
    <mergeCell ref="CE15:CN15"/>
    <mergeCell ref="CO15:CQ15"/>
    <mergeCell ref="CR15:CT15"/>
    <mergeCell ref="CU15:CX15"/>
    <mergeCell ref="CY15:DB15"/>
    <mergeCell ref="DC15:DI15"/>
    <mergeCell ref="C13:X13"/>
    <mergeCell ref="AL13:AP13"/>
    <mergeCell ref="AQ13:AU13"/>
    <mergeCell ref="AV13:BA13"/>
    <mergeCell ref="BB13:BF13"/>
    <mergeCell ref="BQ12:BU12"/>
    <mergeCell ref="BV12:CA12"/>
    <mergeCell ref="CJ12:CN12"/>
    <mergeCell ref="CO12:CQ12"/>
    <mergeCell ref="CR11:CT11"/>
    <mergeCell ref="CU11:CX11"/>
    <mergeCell ref="CY11:DI11"/>
    <mergeCell ref="DJ11:DK11"/>
    <mergeCell ref="CR12:CT12"/>
    <mergeCell ref="CU12:CX12"/>
    <mergeCell ref="CY12:DB12"/>
    <mergeCell ref="DC12:DI12"/>
    <mergeCell ref="CR13:CT13"/>
    <mergeCell ref="CU13:CX13"/>
    <mergeCell ref="DJ12:DK12"/>
    <mergeCell ref="CY13:DB13"/>
    <mergeCell ref="DC13:DI13"/>
    <mergeCell ref="DJ13:DK13"/>
    <mergeCell ref="CO11:CQ11"/>
    <mergeCell ref="C12:X12"/>
    <mergeCell ref="AL12:AP12"/>
    <mergeCell ref="AQ12:AU12"/>
    <mergeCell ref="AV12:BA12"/>
    <mergeCell ref="BB12:BF12"/>
    <mergeCell ref="BG12:BK12"/>
    <mergeCell ref="CB12:CD12"/>
    <mergeCell ref="CE12:CI12"/>
    <mergeCell ref="A7:DK7"/>
    <mergeCell ref="A9:DK9"/>
    <mergeCell ref="C10:X10"/>
    <mergeCell ref="AL10:CD10"/>
    <mergeCell ref="CE10:CT10"/>
    <mergeCell ref="CU10:DK10"/>
    <mergeCell ref="A10:B13"/>
    <mergeCell ref="C11:X11"/>
    <mergeCell ref="AL11:AP11"/>
    <mergeCell ref="AQ11:AU11"/>
    <mergeCell ref="AV11:BA11"/>
    <mergeCell ref="BB11:BF11"/>
    <mergeCell ref="BG11:BK11"/>
    <mergeCell ref="Y10:AH13"/>
    <mergeCell ref="AI10:AK13"/>
    <mergeCell ref="BL11:BP11"/>
    <mergeCell ref="BL12:BP12"/>
    <mergeCell ref="BG13:BK13"/>
    <mergeCell ref="BL13:BP13"/>
    <mergeCell ref="BQ11:BU11"/>
    <mergeCell ref="BV11:CA11"/>
    <mergeCell ref="CB11:CD11"/>
    <mergeCell ref="CE11:CI11"/>
    <mergeCell ref="CJ11:CN11"/>
  </mergeCells>
  <pageMargins left="0.25" right="0.25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47"/>
  <sheetViews>
    <sheetView topLeftCell="A7" workbookViewId="0">
      <selection activeCell="R38" sqref="R38"/>
    </sheetView>
  </sheetViews>
  <sheetFormatPr defaultRowHeight="12.75"/>
  <cols>
    <col min="1" max="1" width="22.42578125" customWidth="1"/>
    <col min="2" max="2" width="6.5703125" customWidth="1"/>
    <col min="3" max="3" width="6.28515625" customWidth="1"/>
    <col min="4" max="4" width="5" customWidth="1"/>
    <col min="5" max="9" width="6.7109375" customWidth="1"/>
    <col min="10" max="10" width="8" customWidth="1"/>
    <col min="11" max="11" width="7.7109375" customWidth="1"/>
    <col min="12" max="14" width="6.7109375" customWidth="1"/>
    <col min="15" max="15" width="8.42578125" customWidth="1"/>
    <col min="16" max="19" width="6.7109375" customWidth="1"/>
    <col min="20" max="20" width="13.42578125" customWidth="1"/>
  </cols>
  <sheetData>
    <row r="1" spans="1:20">
      <c r="A1" s="587"/>
      <c r="B1" s="587"/>
      <c r="C1" s="587"/>
      <c r="D1" s="587"/>
      <c r="F1" s="152" t="s">
        <v>253</v>
      </c>
      <c r="G1" s="152"/>
      <c r="H1" s="152"/>
      <c r="I1" s="152"/>
      <c r="J1" s="152"/>
      <c r="K1" s="152"/>
      <c r="L1" s="152"/>
      <c r="M1" s="152"/>
    </row>
    <row r="2" spans="1:20">
      <c r="A2" s="587"/>
      <c r="B2" s="587"/>
      <c r="C2" s="587"/>
      <c r="D2" s="587"/>
      <c r="F2" s="152" t="s">
        <v>254</v>
      </c>
      <c r="G2" s="152"/>
      <c r="H2" s="152"/>
      <c r="I2" s="152"/>
      <c r="J2" s="152"/>
      <c r="K2" s="152"/>
      <c r="L2" s="152"/>
      <c r="M2" s="152"/>
      <c r="Q2" s="588">
        <f ca="1">TODAY()</f>
        <v>46179</v>
      </c>
      <c r="R2" s="589"/>
      <c r="S2" s="589"/>
    </row>
    <row r="3" spans="1:20">
      <c r="A3" s="587"/>
      <c r="B3" s="587"/>
      <c r="C3" s="587"/>
      <c r="D3" s="587"/>
      <c r="F3" s="152" t="s">
        <v>255</v>
      </c>
      <c r="G3" s="152"/>
      <c r="H3" s="152"/>
      <c r="I3" s="152"/>
      <c r="J3" s="152"/>
      <c r="K3" s="152"/>
      <c r="L3" s="152"/>
      <c r="M3" s="152"/>
    </row>
    <row r="4" spans="1:20" ht="4.5" customHeight="1">
      <c r="A4" s="587"/>
      <c r="B4" s="587"/>
      <c r="C4" s="587"/>
      <c r="D4" s="587"/>
      <c r="F4" s="152"/>
      <c r="G4" s="152"/>
      <c r="H4" s="152"/>
      <c r="I4" s="152"/>
      <c r="J4" s="152"/>
      <c r="K4" s="152"/>
      <c r="L4" s="152"/>
      <c r="M4" s="152"/>
    </row>
    <row r="5" spans="1:20" ht="4.5" customHeight="1">
      <c r="A5" s="587"/>
      <c r="B5" s="587"/>
      <c r="C5" s="587"/>
      <c r="D5" s="587"/>
      <c r="F5" s="152"/>
      <c r="G5" s="152"/>
      <c r="H5" s="152"/>
      <c r="I5" s="152"/>
      <c r="J5" s="152"/>
      <c r="K5" s="152"/>
      <c r="L5" s="152"/>
      <c r="M5" s="152"/>
    </row>
    <row r="6" spans="1:20" ht="11.25" customHeight="1">
      <c r="A6" s="589" t="s">
        <v>256</v>
      </c>
      <c r="B6" s="589"/>
      <c r="C6" s="589"/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</row>
    <row r="7" spans="1:20" ht="6" customHeight="1">
      <c r="F7" s="152"/>
      <c r="G7" s="152"/>
      <c r="H7" s="152"/>
      <c r="I7" s="152"/>
      <c r="J7" s="152"/>
      <c r="K7" s="152"/>
      <c r="L7" s="152"/>
      <c r="M7" s="152"/>
    </row>
    <row r="8" spans="1:20" ht="14.25" customHeight="1">
      <c r="A8" s="302" t="s">
        <v>257</v>
      </c>
      <c r="B8" s="595" t="s">
        <v>258</v>
      </c>
      <c r="C8" s="595" t="s">
        <v>259</v>
      </c>
      <c r="D8" s="595" t="s">
        <v>260</v>
      </c>
      <c r="E8" s="607" t="s">
        <v>261</v>
      </c>
      <c r="F8" s="608"/>
      <c r="G8" s="608"/>
      <c r="H8" s="608"/>
      <c r="I8" s="609"/>
      <c r="J8" s="607" t="s">
        <v>262</v>
      </c>
      <c r="K8" s="608"/>
      <c r="L8" s="608"/>
      <c r="M8" s="609"/>
      <c r="N8" s="610" t="s">
        <v>263</v>
      </c>
      <c r="O8" s="611"/>
      <c r="P8" s="612" t="s">
        <v>264</v>
      </c>
      <c r="Q8" s="613"/>
      <c r="R8" s="613"/>
      <c r="S8" s="614"/>
    </row>
    <row r="9" spans="1:20" ht="27" customHeight="1">
      <c r="A9" s="303" t="s">
        <v>265</v>
      </c>
      <c r="B9" s="596"/>
      <c r="C9" s="596"/>
      <c r="D9" s="596"/>
      <c r="E9" s="304" t="s">
        <v>266</v>
      </c>
      <c r="F9" s="304" t="s">
        <v>267</v>
      </c>
      <c r="G9" s="304" t="s">
        <v>268</v>
      </c>
      <c r="H9" s="304" t="s">
        <v>269</v>
      </c>
      <c r="I9" s="304" t="s">
        <v>270</v>
      </c>
      <c r="J9" s="304" t="s">
        <v>271</v>
      </c>
      <c r="K9" s="304" t="s">
        <v>272</v>
      </c>
      <c r="L9" s="304" t="s">
        <v>273</v>
      </c>
      <c r="M9" s="304" t="s">
        <v>274</v>
      </c>
      <c r="N9" s="598" t="s">
        <v>275</v>
      </c>
      <c r="O9" s="599"/>
      <c r="P9" s="598" t="s">
        <v>275</v>
      </c>
      <c r="Q9" s="600"/>
      <c r="R9" s="600"/>
      <c r="S9" s="599"/>
    </row>
    <row r="10" spans="1:20" ht="15" customHeight="1">
      <c r="A10" s="305" t="s">
        <v>276</v>
      </c>
      <c r="B10" s="596"/>
      <c r="C10" s="596"/>
      <c r="D10" s="596"/>
      <c r="E10" s="306">
        <v>0.5</v>
      </c>
      <c r="F10" s="306">
        <v>0.5</v>
      </c>
      <c r="G10" s="306">
        <v>0.5</v>
      </c>
      <c r="H10" s="216">
        <v>0.5</v>
      </c>
      <c r="I10" s="216">
        <v>0.5</v>
      </c>
      <c r="J10" s="216">
        <v>0.5</v>
      </c>
      <c r="K10" s="216">
        <v>0.5</v>
      </c>
      <c r="L10" s="216">
        <v>0.5</v>
      </c>
      <c r="M10" s="216">
        <v>0.45</v>
      </c>
      <c r="N10" s="317">
        <v>0.45</v>
      </c>
      <c r="O10" s="130" t="s">
        <v>277</v>
      </c>
      <c r="P10" s="130">
        <v>0.35</v>
      </c>
      <c r="Q10" s="130" t="s">
        <v>278</v>
      </c>
      <c r="R10" s="317">
        <v>0.4</v>
      </c>
      <c r="S10" s="130" t="s">
        <v>279</v>
      </c>
    </row>
    <row r="11" spans="1:20" ht="15" customHeight="1">
      <c r="A11" s="307" t="s">
        <v>280</v>
      </c>
      <c r="B11" s="597"/>
      <c r="C11" s="597"/>
      <c r="D11" s="597"/>
      <c r="E11" s="309">
        <v>25</v>
      </c>
      <c r="F11" s="309">
        <v>40</v>
      </c>
      <c r="G11" s="309">
        <v>30</v>
      </c>
      <c r="H11" s="216">
        <v>10</v>
      </c>
      <c r="I11" s="216">
        <v>10</v>
      </c>
      <c r="J11" s="216">
        <v>20</v>
      </c>
      <c r="K11" s="216">
        <v>20</v>
      </c>
      <c r="L11" s="216">
        <v>20</v>
      </c>
      <c r="M11" s="216">
        <v>10</v>
      </c>
      <c r="N11" s="130">
        <v>5</v>
      </c>
      <c r="O11" s="130"/>
      <c r="P11" s="130">
        <v>1</v>
      </c>
      <c r="Q11" s="130"/>
      <c r="R11" s="130">
        <v>5</v>
      </c>
      <c r="S11" s="131"/>
    </row>
    <row r="12" spans="1:20" s="301" customFormat="1" ht="12.75" customHeight="1">
      <c r="A12" s="601" t="s">
        <v>281</v>
      </c>
      <c r="B12" s="602"/>
      <c r="C12" s="602"/>
      <c r="D12" s="602"/>
      <c r="E12" s="602"/>
      <c r="F12" s="602"/>
      <c r="G12" s="602"/>
      <c r="H12" s="602"/>
      <c r="I12" s="602"/>
      <c r="J12" s="602"/>
      <c r="K12" s="602"/>
      <c r="L12" s="602"/>
      <c r="M12" s="602"/>
      <c r="N12" s="602"/>
      <c r="O12" s="602"/>
      <c r="P12" s="602"/>
      <c r="Q12" s="602"/>
      <c r="R12" s="602"/>
      <c r="S12" s="603"/>
    </row>
    <row r="13" spans="1:20" s="301" customFormat="1" ht="13.5" customHeight="1">
      <c r="A13" s="307" t="s">
        <v>282</v>
      </c>
      <c r="B13" s="308">
        <v>1190</v>
      </c>
      <c r="C13" s="308">
        <v>1500</v>
      </c>
      <c r="D13" s="310">
        <v>1.7849999999999999</v>
      </c>
      <c r="E13" s="310">
        <v>1335</v>
      </c>
      <c r="F13" s="310">
        <v>1330</v>
      </c>
      <c r="G13" s="310">
        <v>1335</v>
      </c>
      <c r="H13" s="141" t="s">
        <v>283</v>
      </c>
      <c r="I13" s="141" t="s">
        <v>283</v>
      </c>
      <c r="J13" s="141" t="s">
        <v>283</v>
      </c>
      <c r="K13" s="141" t="s">
        <v>283</v>
      </c>
      <c r="L13" s="141">
        <v>1020</v>
      </c>
      <c r="M13" s="141">
        <v>815</v>
      </c>
      <c r="N13" s="141">
        <v>735</v>
      </c>
      <c r="O13" s="318">
        <f>N13*D13</f>
        <v>1311.98</v>
      </c>
      <c r="P13" s="319" t="s">
        <v>283</v>
      </c>
      <c r="Q13" s="321" t="s">
        <v>283</v>
      </c>
      <c r="R13" s="141">
        <v>585</v>
      </c>
      <c r="S13" s="322">
        <f>R13*D13</f>
        <v>1044.23</v>
      </c>
      <c r="T13" s="586"/>
    </row>
    <row r="14" spans="1:20" s="301" customFormat="1" ht="13.5" customHeight="1">
      <c r="A14" s="307" t="s">
        <v>284</v>
      </c>
      <c r="B14" s="308">
        <v>1190</v>
      </c>
      <c r="C14" s="308">
        <v>2200</v>
      </c>
      <c r="D14" s="310">
        <v>2.6179999999999999</v>
      </c>
      <c r="E14" s="310">
        <v>1335</v>
      </c>
      <c r="F14" s="310">
        <v>1330</v>
      </c>
      <c r="G14" s="310">
        <v>1335</v>
      </c>
      <c r="H14" s="141" t="s">
        <v>283</v>
      </c>
      <c r="I14" s="141" t="s">
        <v>283</v>
      </c>
      <c r="J14" s="141" t="s">
        <v>283</v>
      </c>
      <c r="K14" s="141" t="s">
        <v>283</v>
      </c>
      <c r="L14" s="141">
        <v>1020</v>
      </c>
      <c r="M14" s="141">
        <v>815</v>
      </c>
      <c r="N14" s="141">
        <v>735</v>
      </c>
      <c r="O14" s="318">
        <f>D14*N14</f>
        <v>1924.23</v>
      </c>
      <c r="P14" s="319" t="s">
        <v>283</v>
      </c>
      <c r="Q14" s="321" t="s">
        <v>283</v>
      </c>
      <c r="R14" s="141">
        <v>585</v>
      </c>
      <c r="S14" s="322">
        <f>D14*R14</f>
        <v>1531.53</v>
      </c>
      <c r="T14" s="586"/>
    </row>
    <row r="15" spans="1:20" s="301" customFormat="1" ht="13.5" customHeight="1">
      <c r="A15" s="307" t="s">
        <v>282</v>
      </c>
      <c r="B15" s="308">
        <v>1190</v>
      </c>
      <c r="C15" s="308">
        <v>3250</v>
      </c>
      <c r="D15" s="310">
        <v>3.8679999999999999</v>
      </c>
      <c r="E15" s="310">
        <v>1335</v>
      </c>
      <c r="F15" s="310">
        <v>1330</v>
      </c>
      <c r="G15" s="310">
        <v>1335</v>
      </c>
      <c r="H15" s="141" t="s">
        <v>283</v>
      </c>
      <c r="I15" s="141" t="s">
        <v>283</v>
      </c>
      <c r="J15" s="141" t="s">
        <v>283</v>
      </c>
      <c r="K15" s="141" t="s">
        <v>283</v>
      </c>
      <c r="L15" s="141">
        <v>1020</v>
      </c>
      <c r="M15" s="141">
        <v>815</v>
      </c>
      <c r="N15" s="141">
        <v>735</v>
      </c>
      <c r="O15" s="318">
        <f>N15*D15</f>
        <v>2842.98</v>
      </c>
      <c r="P15" s="319" t="s">
        <v>283</v>
      </c>
      <c r="Q15" s="321" t="s">
        <v>283</v>
      </c>
      <c r="R15" s="141">
        <v>585</v>
      </c>
      <c r="S15" s="322">
        <f>D15*R15</f>
        <v>2262.7800000000002</v>
      </c>
      <c r="T15" s="586"/>
    </row>
    <row r="16" spans="1:20" s="301" customFormat="1" ht="13.5" customHeight="1">
      <c r="A16" s="307" t="s">
        <v>282</v>
      </c>
      <c r="B16" s="308">
        <v>1190</v>
      </c>
      <c r="C16" s="308">
        <v>3950</v>
      </c>
      <c r="D16" s="311">
        <v>4.7</v>
      </c>
      <c r="E16" s="310">
        <v>1335</v>
      </c>
      <c r="F16" s="310">
        <v>1330</v>
      </c>
      <c r="G16" s="310">
        <v>1335</v>
      </c>
      <c r="H16" s="141" t="s">
        <v>283</v>
      </c>
      <c r="I16" s="141" t="s">
        <v>283</v>
      </c>
      <c r="J16" s="141" t="s">
        <v>283</v>
      </c>
      <c r="K16" s="141" t="s">
        <v>283</v>
      </c>
      <c r="L16" s="141">
        <v>1020</v>
      </c>
      <c r="M16" s="141">
        <v>815</v>
      </c>
      <c r="N16" s="141">
        <v>735</v>
      </c>
      <c r="O16" s="318">
        <f>N16*D16</f>
        <v>3454.5</v>
      </c>
      <c r="P16" s="319" t="s">
        <v>283</v>
      </c>
      <c r="Q16" s="321" t="s">
        <v>283</v>
      </c>
      <c r="R16" s="141">
        <v>585</v>
      </c>
      <c r="S16" s="322">
        <f>D16*R16</f>
        <v>2749.5</v>
      </c>
      <c r="T16" s="586"/>
    </row>
    <row r="17" spans="1:20" s="301" customFormat="1" ht="12.75" customHeight="1">
      <c r="A17" s="604" t="s">
        <v>285</v>
      </c>
      <c r="B17" s="605"/>
      <c r="C17" s="605"/>
      <c r="D17" s="605"/>
      <c r="E17" s="605"/>
      <c r="F17" s="605"/>
      <c r="G17" s="605"/>
      <c r="H17" s="605"/>
      <c r="I17" s="605"/>
      <c r="J17" s="605"/>
      <c r="K17" s="605"/>
      <c r="L17" s="605"/>
      <c r="M17" s="605"/>
      <c r="N17" s="605"/>
      <c r="O17" s="605"/>
      <c r="P17" s="605"/>
      <c r="Q17" s="605"/>
      <c r="R17" s="605"/>
      <c r="S17" s="606"/>
    </row>
    <row r="18" spans="1:20" ht="13.5" customHeight="1">
      <c r="A18" s="305" t="s">
        <v>286</v>
      </c>
      <c r="B18" s="141">
        <v>1200</v>
      </c>
      <c r="C18" s="141">
        <v>1000</v>
      </c>
      <c r="D18" s="141">
        <v>1.2</v>
      </c>
      <c r="E18" s="141">
        <v>1255</v>
      </c>
      <c r="F18" s="141">
        <v>1245</v>
      </c>
      <c r="G18" s="141">
        <v>1255</v>
      </c>
      <c r="H18" s="136"/>
      <c r="I18" s="136"/>
      <c r="J18" s="136">
        <v>1255</v>
      </c>
      <c r="K18" s="136">
        <v>1240</v>
      </c>
      <c r="L18" s="136">
        <v>800</v>
      </c>
      <c r="M18" s="136">
        <v>775</v>
      </c>
      <c r="N18" s="136">
        <v>685</v>
      </c>
      <c r="O18" s="320">
        <f t="shared" ref="O18:O28" si="0">D18*N18</f>
        <v>822</v>
      </c>
      <c r="P18" s="136">
        <v>470</v>
      </c>
      <c r="Q18" s="136">
        <f t="shared" ref="Q18:Q23" si="1">D18*P18</f>
        <v>564</v>
      </c>
      <c r="R18" s="136">
        <v>540</v>
      </c>
      <c r="S18" s="320">
        <f t="shared" ref="S18:S27" si="2">D18*R18</f>
        <v>648</v>
      </c>
    </row>
    <row r="19" spans="1:20" ht="13.5" customHeight="1">
      <c r="A19" s="305" t="s">
        <v>287</v>
      </c>
      <c r="B19" s="141">
        <v>1200</v>
      </c>
      <c r="C19" s="141">
        <v>2000</v>
      </c>
      <c r="D19" s="141">
        <v>2.4</v>
      </c>
      <c r="E19" s="141">
        <v>1255</v>
      </c>
      <c r="F19" s="141">
        <v>1245</v>
      </c>
      <c r="G19" s="141">
        <v>1255</v>
      </c>
      <c r="H19" s="136"/>
      <c r="I19" s="136"/>
      <c r="J19" s="136">
        <v>1255</v>
      </c>
      <c r="K19" s="136">
        <v>1240</v>
      </c>
      <c r="L19" s="136">
        <v>800</v>
      </c>
      <c r="M19" s="136">
        <v>775</v>
      </c>
      <c r="N19" s="136">
        <v>685</v>
      </c>
      <c r="O19" s="320">
        <f t="shared" si="0"/>
        <v>1644</v>
      </c>
      <c r="P19" s="136">
        <v>470</v>
      </c>
      <c r="Q19" s="136">
        <f t="shared" si="1"/>
        <v>1128</v>
      </c>
      <c r="R19" s="136">
        <v>540</v>
      </c>
      <c r="S19" s="320">
        <f t="shared" si="2"/>
        <v>1296</v>
      </c>
    </row>
    <row r="20" spans="1:20" ht="13.5" customHeight="1">
      <c r="A20" s="305" t="s">
        <v>286</v>
      </c>
      <c r="B20" s="141">
        <v>1200</v>
      </c>
      <c r="C20" s="141">
        <v>3000</v>
      </c>
      <c r="D20" s="141">
        <v>3.6</v>
      </c>
      <c r="E20" s="141">
        <v>1255</v>
      </c>
      <c r="F20" s="141">
        <v>1245</v>
      </c>
      <c r="G20" s="141">
        <v>1255</v>
      </c>
      <c r="H20" s="136"/>
      <c r="I20" s="136"/>
      <c r="J20" s="136">
        <v>1255</v>
      </c>
      <c r="K20" s="136">
        <v>1240</v>
      </c>
      <c r="L20" s="136">
        <v>800</v>
      </c>
      <c r="M20" s="136">
        <v>775</v>
      </c>
      <c r="N20" s="136">
        <v>685</v>
      </c>
      <c r="O20" s="320">
        <f t="shared" si="0"/>
        <v>2466</v>
      </c>
      <c r="P20" s="136">
        <v>470</v>
      </c>
      <c r="Q20" s="136">
        <f t="shared" si="1"/>
        <v>1692</v>
      </c>
      <c r="R20" s="136">
        <v>540</v>
      </c>
      <c r="S20" s="320">
        <f t="shared" si="2"/>
        <v>1944</v>
      </c>
    </row>
    <row r="21" spans="1:20" ht="13.5" customHeight="1">
      <c r="A21" s="305" t="s">
        <v>286</v>
      </c>
      <c r="B21" s="141">
        <v>1200</v>
      </c>
      <c r="C21" s="141">
        <v>3250</v>
      </c>
      <c r="D21" s="141">
        <v>3.9</v>
      </c>
      <c r="E21" s="141">
        <v>1255</v>
      </c>
      <c r="F21" s="141">
        <v>1245</v>
      </c>
      <c r="G21" s="141">
        <v>1255</v>
      </c>
      <c r="H21" s="136"/>
      <c r="I21" s="136"/>
      <c r="J21" s="136">
        <v>1255</v>
      </c>
      <c r="K21" s="136">
        <v>1240</v>
      </c>
      <c r="L21" s="136">
        <v>800</v>
      </c>
      <c r="M21" s="136">
        <v>775</v>
      </c>
      <c r="N21" s="136">
        <v>685</v>
      </c>
      <c r="O21" s="320">
        <f t="shared" si="0"/>
        <v>2671.5</v>
      </c>
      <c r="P21" s="136">
        <v>470</v>
      </c>
      <c r="Q21" s="136">
        <f t="shared" si="1"/>
        <v>1833</v>
      </c>
      <c r="R21" s="136">
        <v>540</v>
      </c>
      <c r="S21" s="320">
        <f t="shared" si="2"/>
        <v>2106</v>
      </c>
    </row>
    <row r="22" spans="1:20" ht="13.5" customHeight="1">
      <c r="A22" s="305" t="s">
        <v>286</v>
      </c>
      <c r="B22" s="141">
        <v>1200</v>
      </c>
      <c r="C22" s="141">
        <v>6000</v>
      </c>
      <c r="D22" s="141">
        <v>7.2</v>
      </c>
      <c r="E22" s="141">
        <v>1255</v>
      </c>
      <c r="F22" s="141">
        <v>1245</v>
      </c>
      <c r="G22" s="141">
        <v>1255</v>
      </c>
      <c r="H22" s="136"/>
      <c r="I22" s="136"/>
      <c r="J22" s="136">
        <v>1255</v>
      </c>
      <c r="K22" s="136">
        <v>1240</v>
      </c>
      <c r="L22" s="136">
        <v>800</v>
      </c>
      <c r="M22" s="136">
        <v>775</v>
      </c>
      <c r="N22" s="136">
        <v>685</v>
      </c>
      <c r="O22" s="320">
        <f t="shared" si="0"/>
        <v>4932</v>
      </c>
      <c r="P22" s="136">
        <v>470</v>
      </c>
      <c r="Q22" s="136">
        <f t="shared" si="1"/>
        <v>3384</v>
      </c>
      <c r="R22" s="136">
        <v>540</v>
      </c>
      <c r="S22" s="320">
        <f t="shared" si="2"/>
        <v>3888</v>
      </c>
      <c r="T22" s="323"/>
    </row>
    <row r="23" spans="1:20" ht="13.5" customHeight="1">
      <c r="A23" s="305" t="s">
        <v>288</v>
      </c>
      <c r="B23" s="141">
        <v>1138</v>
      </c>
      <c r="C23" s="141">
        <v>6000</v>
      </c>
      <c r="D23" s="141">
        <v>6.83</v>
      </c>
      <c r="E23" s="141">
        <v>1315</v>
      </c>
      <c r="F23" s="141">
        <v>1280</v>
      </c>
      <c r="G23" s="141">
        <v>1315</v>
      </c>
      <c r="H23" s="136"/>
      <c r="I23" s="136"/>
      <c r="J23" s="136">
        <v>1315</v>
      </c>
      <c r="K23" s="136">
        <v>1270</v>
      </c>
      <c r="L23" s="136">
        <v>830</v>
      </c>
      <c r="M23" s="136">
        <v>800</v>
      </c>
      <c r="N23" s="136">
        <v>700</v>
      </c>
      <c r="O23" s="320">
        <f t="shared" si="0"/>
        <v>4781</v>
      </c>
      <c r="P23" s="136">
        <v>495</v>
      </c>
      <c r="Q23" s="136">
        <f t="shared" si="1"/>
        <v>3380.85</v>
      </c>
      <c r="R23" s="136">
        <v>560</v>
      </c>
      <c r="S23" s="320">
        <f t="shared" si="2"/>
        <v>3824.8</v>
      </c>
    </row>
    <row r="24" spans="1:20" ht="13.5" customHeight="1">
      <c r="A24" s="305" t="s">
        <v>289</v>
      </c>
      <c r="B24" s="141">
        <v>1180</v>
      </c>
      <c r="C24" s="141">
        <v>6000</v>
      </c>
      <c r="D24" s="141">
        <v>7.08</v>
      </c>
      <c r="E24" s="141"/>
      <c r="F24" s="141"/>
      <c r="G24" s="141"/>
      <c r="H24" s="136"/>
      <c r="I24" s="136"/>
      <c r="J24" s="136"/>
      <c r="K24" s="136"/>
      <c r="L24" s="136"/>
      <c r="M24" s="136"/>
      <c r="N24" s="136"/>
      <c r="O24" s="320"/>
      <c r="P24" s="136"/>
      <c r="Q24" s="136"/>
      <c r="R24" s="136">
        <v>750</v>
      </c>
      <c r="S24" s="320">
        <v>5310</v>
      </c>
    </row>
    <row r="25" spans="1:20" ht="13.5" customHeight="1">
      <c r="A25" s="305" t="s">
        <v>290</v>
      </c>
      <c r="B25" s="141">
        <v>1150</v>
      </c>
      <c r="C25" s="141">
        <v>6000</v>
      </c>
      <c r="D25" s="141">
        <v>6.9</v>
      </c>
      <c r="E25" s="141">
        <v>1315</v>
      </c>
      <c r="F25" s="141">
        <v>1280</v>
      </c>
      <c r="G25" s="141">
        <v>1315</v>
      </c>
      <c r="H25" s="136"/>
      <c r="I25" s="136"/>
      <c r="J25" s="136">
        <v>1315</v>
      </c>
      <c r="K25" s="136">
        <v>1270</v>
      </c>
      <c r="L25" s="136">
        <v>860</v>
      </c>
      <c r="M25" s="136">
        <v>810</v>
      </c>
      <c r="N25" s="136">
        <v>705</v>
      </c>
      <c r="O25" s="320">
        <f t="shared" si="0"/>
        <v>4864.5</v>
      </c>
      <c r="P25" s="136"/>
      <c r="Q25" s="136"/>
      <c r="R25" s="136"/>
      <c r="S25" s="320"/>
    </row>
    <row r="26" spans="1:20" ht="13.5" customHeight="1">
      <c r="A26" s="305" t="s">
        <v>291</v>
      </c>
      <c r="B26" s="141">
        <v>1150</v>
      </c>
      <c r="C26" s="141">
        <v>6000</v>
      </c>
      <c r="D26" s="141">
        <v>6.9</v>
      </c>
      <c r="E26" s="141">
        <v>1315</v>
      </c>
      <c r="F26" s="141">
        <v>1280</v>
      </c>
      <c r="G26" s="141">
        <v>1315</v>
      </c>
      <c r="H26" s="136"/>
      <c r="I26" s="136"/>
      <c r="J26" s="136">
        <v>1315</v>
      </c>
      <c r="K26" s="136">
        <v>1270</v>
      </c>
      <c r="L26" s="136">
        <v>830</v>
      </c>
      <c r="M26" s="136">
        <v>800</v>
      </c>
      <c r="N26" s="136">
        <v>700</v>
      </c>
      <c r="O26" s="320">
        <f t="shared" si="0"/>
        <v>4830</v>
      </c>
      <c r="P26" s="136">
        <v>495</v>
      </c>
      <c r="Q26" s="136">
        <f>D26*P26</f>
        <v>3415.5</v>
      </c>
      <c r="R26" s="324">
        <v>560</v>
      </c>
      <c r="S26" s="320">
        <f t="shared" si="2"/>
        <v>3864</v>
      </c>
      <c r="T26" s="325"/>
    </row>
    <row r="27" spans="1:20" ht="13.5" customHeight="1">
      <c r="A27" s="305" t="s">
        <v>292</v>
      </c>
      <c r="B27" s="141">
        <v>1051</v>
      </c>
      <c r="C27" s="141">
        <v>6000</v>
      </c>
      <c r="D27" s="141">
        <v>6.306</v>
      </c>
      <c r="E27" s="141">
        <v>1420</v>
      </c>
      <c r="F27" s="141">
        <v>1410</v>
      </c>
      <c r="G27" s="141">
        <v>1420</v>
      </c>
      <c r="H27" s="136"/>
      <c r="I27" s="136"/>
      <c r="J27" s="136">
        <v>1442</v>
      </c>
      <c r="K27" s="136">
        <v>1385</v>
      </c>
      <c r="L27" s="136">
        <v>905</v>
      </c>
      <c r="M27" s="136">
        <v>870</v>
      </c>
      <c r="N27" s="136">
        <v>765</v>
      </c>
      <c r="O27" s="136">
        <f t="shared" si="0"/>
        <v>4824.09</v>
      </c>
      <c r="P27" s="136">
        <v>535</v>
      </c>
      <c r="Q27" s="136">
        <f>D27*P27</f>
        <v>3373.71</v>
      </c>
      <c r="R27" s="136">
        <v>605</v>
      </c>
      <c r="S27" s="136">
        <f t="shared" si="2"/>
        <v>3815.13</v>
      </c>
    </row>
    <row r="28" spans="1:20" ht="13.5" customHeight="1">
      <c r="A28" s="305" t="s">
        <v>293</v>
      </c>
      <c r="B28" s="141">
        <v>1060</v>
      </c>
      <c r="C28" s="141">
        <v>6000</v>
      </c>
      <c r="D28" s="141">
        <v>6.36</v>
      </c>
      <c r="E28" s="141">
        <v>1405</v>
      </c>
      <c r="F28" s="141">
        <v>1395</v>
      </c>
      <c r="G28" s="141">
        <v>1405</v>
      </c>
      <c r="H28" s="136"/>
      <c r="I28" s="136"/>
      <c r="J28" s="136">
        <v>1420</v>
      </c>
      <c r="K28" s="136">
        <v>1385</v>
      </c>
      <c r="L28" s="136">
        <v>905</v>
      </c>
      <c r="M28" s="136">
        <v>870</v>
      </c>
      <c r="N28" s="136">
        <v>770</v>
      </c>
      <c r="O28" s="136">
        <f t="shared" si="0"/>
        <v>4897.2</v>
      </c>
      <c r="P28" s="136"/>
      <c r="Q28" s="305"/>
      <c r="R28" s="136" t="s">
        <v>283</v>
      </c>
      <c r="S28" s="136" t="s">
        <v>283</v>
      </c>
    </row>
    <row r="29" spans="1:20" ht="13.5" customHeight="1">
      <c r="A29" s="604" t="s">
        <v>294</v>
      </c>
      <c r="B29" s="605"/>
      <c r="C29" s="605"/>
      <c r="D29" s="605"/>
      <c r="E29" s="605"/>
      <c r="F29" s="605"/>
      <c r="G29" s="605"/>
      <c r="H29" s="605"/>
      <c r="I29" s="605"/>
      <c r="J29" s="605"/>
      <c r="K29" s="605"/>
      <c r="L29" s="605"/>
      <c r="M29" s="605"/>
      <c r="N29" s="605"/>
      <c r="O29" s="605"/>
      <c r="P29" s="605"/>
      <c r="Q29" s="605"/>
      <c r="R29" s="605"/>
      <c r="S29" s="606"/>
    </row>
    <row r="30" spans="1:20" ht="13.5" customHeight="1">
      <c r="A30" s="312" t="s">
        <v>295</v>
      </c>
      <c r="B30" s="313"/>
      <c r="C30" s="313">
        <v>1.25</v>
      </c>
      <c r="D30" s="313" t="s">
        <v>217</v>
      </c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>
        <v>70</v>
      </c>
      <c r="S30" s="313"/>
    </row>
    <row r="31" spans="1:20" ht="13.5" customHeight="1">
      <c r="A31" s="305" t="s">
        <v>296</v>
      </c>
      <c r="B31" s="314">
        <v>118</v>
      </c>
      <c r="C31" s="314">
        <v>1</v>
      </c>
      <c r="D31" s="314" t="s">
        <v>78</v>
      </c>
      <c r="E31" s="314">
        <v>217</v>
      </c>
      <c r="F31" s="314">
        <v>210</v>
      </c>
      <c r="G31" s="314"/>
      <c r="H31" s="314"/>
      <c r="I31" s="314"/>
      <c r="J31" s="314">
        <v>205</v>
      </c>
      <c r="K31" s="314">
        <v>205</v>
      </c>
      <c r="L31" s="314"/>
      <c r="M31" s="314"/>
      <c r="N31" s="136">
        <v>145</v>
      </c>
      <c r="O31" s="314"/>
      <c r="P31" s="314"/>
      <c r="Q31" s="314"/>
      <c r="R31" s="314">
        <v>145</v>
      </c>
      <c r="S31" s="314"/>
    </row>
    <row r="32" spans="1:20" ht="13.5" customHeight="1">
      <c r="A32" s="305" t="s">
        <v>297</v>
      </c>
      <c r="B32" s="314">
        <v>105</v>
      </c>
      <c r="C32" s="314">
        <v>1</v>
      </c>
      <c r="D32" s="314" t="s">
        <v>78</v>
      </c>
      <c r="E32" s="314"/>
      <c r="F32" s="314"/>
      <c r="G32" s="314"/>
      <c r="H32" s="314"/>
      <c r="I32" s="314"/>
      <c r="J32" s="314"/>
      <c r="K32" s="314"/>
      <c r="L32" s="314"/>
      <c r="M32" s="314"/>
      <c r="N32" s="136"/>
      <c r="O32" s="314"/>
      <c r="P32" s="314"/>
      <c r="Q32" s="314"/>
      <c r="R32" s="314">
        <v>125</v>
      </c>
      <c r="S32" s="314"/>
    </row>
    <row r="33" spans="1:19" ht="13.5" customHeight="1">
      <c r="A33" s="305" t="s">
        <v>298</v>
      </c>
      <c r="B33" s="314">
        <v>105</v>
      </c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136"/>
      <c r="O33" s="314"/>
      <c r="P33" s="314"/>
      <c r="Q33" s="314"/>
      <c r="R33" s="314">
        <v>175</v>
      </c>
      <c r="S33" s="314"/>
    </row>
    <row r="34" spans="1:19" ht="13.5" customHeight="1">
      <c r="A34" s="305" t="s">
        <v>299</v>
      </c>
      <c r="B34" s="314">
        <v>118</v>
      </c>
      <c r="C34" s="314">
        <v>1</v>
      </c>
      <c r="D34" s="314" t="s">
        <v>78</v>
      </c>
      <c r="E34" s="314"/>
      <c r="F34" s="314"/>
      <c r="G34" s="314"/>
      <c r="H34" s="314"/>
      <c r="I34" s="314"/>
      <c r="J34" s="314"/>
      <c r="K34" s="314"/>
      <c r="L34" s="314"/>
      <c r="M34" s="314"/>
      <c r="N34" s="136"/>
      <c r="O34" s="314"/>
      <c r="P34" s="314"/>
      <c r="Q34" s="314"/>
      <c r="R34" s="314">
        <v>125</v>
      </c>
      <c r="S34" s="314"/>
    </row>
    <row r="35" spans="1:19" ht="13.5" customHeight="1">
      <c r="A35" s="305" t="s">
        <v>300</v>
      </c>
      <c r="B35" s="141">
        <v>99</v>
      </c>
      <c r="C35" s="141">
        <v>1</v>
      </c>
      <c r="D35" s="141" t="s">
        <v>78</v>
      </c>
      <c r="E35" s="141">
        <v>186</v>
      </c>
      <c r="F35" s="141">
        <v>181</v>
      </c>
      <c r="G35" s="141" t="s">
        <v>283</v>
      </c>
      <c r="H35" s="136" t="s">
        <v>283</v>
      </c>
      <c r="I35" s="136" t="s">
        <v>283</v>
      </c>
      <c r="J35" s="136">
        <v>176</v>
      </c>
      <c r="K35" s="136">
        <v>176</v>
      </c>
      <c r="L35" s="136" t="s">
        <v>283</v>
      </c>
      <c r="M35" s="136" t="s">
        <v>283</v>
      </c>
      <c r="N35" s="136">
        <v>123</v>
      </c>
      <c r="O35" s="136" t="s">
        <v>283</v>
      </c>
      <c r="P35" s="136" t="s">
        <v>283</v>
      </c>
      <c r="Q35" s="136" t="s">
        <v>283</v>
      </c>
      <c r="R35" s="136">
        <v>120</v>
      </c>
      <c r="S35" s="136" t="s">
        <v>283</v>
      </c>
    </row>
    <row r="36" spans="1:19" ht="13.5" customHeight="1">
      <c r="A36" s="604" t="s">
        <v>301</v>
      </c>
      <c r="B36" s="605"/>
      <c r="C36" s="605"/>
      <c r="D36" s="605"/>
      <c r="E36" s="605"/>
      <c r="F36" s="605"/>
      <c r="G36" s="605"/>
      <c r="H36" s="605"/>
      <c r="I36" s="605"/>
      <c r="J36" s="605"/>
      <c r="K36" s="605"/>
      <c r="L36" s="605"/>
      <c r="M36" s="605"/>
      <c r="N36" s="605"/>
      <c r="O36" s="605"/>
      <c r="P36" s="605"/>
      <c r="Q36" s="605"/>
      <c r="R36" s="605"/>
      <c r="S36" s="606"/>
    </row>
    <row r="37" spans="1:19" ht="13.5" customHeight="1">
      <c r="A37" s="305" t="s">
        <v>302</v>
      </c>
      <c r="B37" s="141">
        <v>1250</v>
      </c>
      <c r="C37" s="141">
        <v>2000</v>
      </c>
      <c r="D37" s="141">
        <v>2.5</v>
      </c>
      <c r="E37" s="141">
        <v>1279</v>
      </c>
      <c r="F37" s="141">
        <v>1289</v>
      </c>
      <c r="G37" s="141">
        <v>1279</v>
      </c>
      <c r="H37" s="136"/>
      <c r="I37" s="136"/>
      <c r="J37" s="136">
        <v>1279</v>
      </c>
      <c r="K37" s="136">
        <v>1259</v>
      </c>
      <c r="L37" s="136">
        <v>810</v>
      </c>
      <c r="M37" s="136">
        <v>775</v>
      </c>
      <c r="N37" s="136">
        <v>685</v>
      </c>
      <c r="O37" s="320">
        <f>D37*N37</f>
        <v>1712.5</v>
      </c>
      <c r="P37" s="136">
        <v>465</v>
      </c>
      <c r="Q37" s="136"/>
      <c r="R37" s="136">
        <v>525</v>
      </c>
      <c r="S37" s="320">
        <f>D37*R37</f>
        <v>1312.5</v>
      </c>
    </row>
    <row r="38" spans="1:19" ht="13.5" customHeight="1">
      <c r="A38" s="305" t="s">
        <v>302</v>
      </c>
      <c r="B38" s="141">
        <v>1250</v>
      </c>
      <c r="C38" s="141">
        <v>2500</v>
      </c>
      <c r="D38" s="141">
        <v>3.125</v>
      </c>
      <c r="E38" s="141">
        <v>1279</v>
      </c>
      <c r="F38" s="141">
        <v>1289</v>
      </c>
      <c r="G38" s="141">
        <v>1279</v>
      </c>
      <c r="H38" s="136"/>
      <c r="I38" s="136"/>
      <c r="J38" s="136">
        <v>1279</v>
      </c>
      <c r="K38" s="136">
        <v>1259</v>
      </c>
      <c r="L38" s="136">
        <v>810</v>
      </c>
      <c r="M38" s="136">
        <v>775</v>
      </c>
      <c r="N38" s="136">
        <v>697</v>
      </c>
      <c r="O38" s="320">
        <f>D38*N38</f>
        <v>2178.13</v>
      </c>
      <c r="P38" s="136">
        <v>465</v>
      </c>
      <c r="Q38" s="136"/>
      <c r="R38" s="136">
        <v>525</v>
      </c>
      <c r="S38" s="320">
        <f>D38*R38</f>
        <v>1640.63</v>
      </c>
    </row>
    <row r="39" spans="1:19" ht="13.5" customHeight="1">
      <c r="A39" s="305" t="s">
        <v>302</v>
      </c>
      <c r="B39" s="141">
        <v>1250</v>
      </c>
      <c r="C39" s="141">
        <v>3000</v>
      </c>
      <c r="D39" s="141">
        <v>3.75</v>
      </c>
      <c r="E39" s="141">
        <v>1279</v>
      </c>
      <c r="F39" s="141">
        <v>1289</v>
      </c>
      <c r="G39" s="136">
        <v>1279</v>
      </c>
      <c r="H39" s="136"/>
      <c r="I39" s="136"/>
      <c r="J39" s="136">
        <v>1279</v>
      </c>
      <c r="K39" s="136">
        <v>1259</v>
      </c>
      <c r="L39" s="136">
        <v>810</v>
      </c>
      <c r="M39" s="136">
        <v>775</v>
      </c>
      <c r="N39" s="136">
        <v>697</v>
      </c>
      <c r="O39" s="320">
        <f>D39*N39</f>
        <v>2613.75</v>
      </c>
      <c r="P39" s="136">
        <v>465</v>
      </c>
      <c r="Q39" s="136"/>
      <c r="R39" s="136">
        <v>525</v>
      </c>
      <c r="S39" s="318">
        <f>D39*R39</f>
        <v>1968.75</v>
      </c>
    </row>
    <row r="40" spans="1:19" ht="12.75" customHeight="1">
      <c r="A40" s="590" t="s">
        <v>303</v>
      </c>
      <c r="B40" s="591"/>
      <c r="C40" s="591"/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92"/>
    </row>
    <row r="41" spans="1:19" ht="13.5" customHeight="1">
      <c r="A41" s="315" t="s">
        <v>304</v>
      </c>
      <c r="B41" s="141">
        <v>260</v>
      </c>
      <c r="C41" s="141">
        <v>3000</v>
      </c>
      <c r="D41" s="141">
        <v>0.78</v>
      </c>
      <c r="E41" s="141" t="s">
        <v>283</v>
      </c>
      <c r="F41" s="141">
        <v>1445</v>
      </c>
      <c r="G41" s="141">
        <v>1430</v>
      </c>
      <c r="H41" s="141"/>
      <c r="I41" s="141"/>
      <c r="J41" s="141">
        <v>1485</v>
      </c>
      <c r="K41" s="141">
        <v>1450</v>
      </c>
      <c r="L41" s="141">
        <v>965</v>
      </c>
      <c r="M41" s="141">
        <v>900</v>
      </c>
      <c r="N41" s="141">
        <v>805</v>
      </c>
      <c r="O41" s="141">
        <f>D41*N41</f>
        <v>627.9</v>
      </c>
      <c r="P41" s="315"/>
      <c r="Q41" s="315"/>
      <c r="R41" s="141">
        <v>655</v>
      </c>
      <c r="S41" s="141">
        <f>D41*R41</f>
        <v>510.9</v>
      </c>
    </row>
    <row r="42" spans="1:19" ht="13.5" customHeight="1">
      <c r="A42" s="315" t="s">
        <v>305</v>
      </c>
      <c r="B42" s="136">
        <v>264</v>
      </c>
      <c r="C42" s="141">
        <v>3000</v>
      </c>
      <c r="D42" s="141">
        <v>0.79200000000000004</v>
      </c>
      <c r="E42" s="141" t="s">
        <v>283</v>
      </c>
      <c r="F42" s="141">
        <v>1540</v>
      </c>
      <c r="G42" s="141">
        <v>1520</v>
      </c>
      <c r="H42" s="141"/>
      <c r="I42" s="141"/>
      <c r="J42" s="141">
        <v>1570</v>
      </c>
      <c r="K42" s="141">
        <v>1550</v>
      </c>
      <c r="L42" s="141">
        <v>1030</v>
      </c>
      <c r="M42" s="141">
        <v>985</v>
      </c>
      <c r="N42" s="141">
        <v>890</v>
      </c>
      <c r="O42" s="141">
        <f>D42*N42</f>
        <v>704.88</v>
      </c>
      <c r="P42" s="315"/>
      <c r="Q42" s="315"/>
      <c r="R42" s="141" t="s">
        <v>283</v>
      </c>
      <c r="S42" s="315"/>
    </row>
    <row r="43" spans="1:19" ht="13.5" customHeight="1">
      <c r="A43" s="315" t="s">
        <v>306</v>
      </c>
      <c r="B43" s="136"/>
      <c r="C43" s="141"/>
      <c r="D43" s="141"/>
      <c r="E43" s="141"/>
      <c r="F43" s="141">
        <v>1600</v>
      </c>
      <c r="G43" s="141">
        <v>1570</v>
      </c>
      <c r="H43" s="141"/>
      <c r="I43" s="141"/>
      <c r="J43" s="141">
        <v>1570</v>
      </c>
      <c r="K43" s="141" t="s">
        <v>283</v>
      </c>
      <c r="L43" s="141">
        <v>1015</v>
      </c>
      <c r="M43" s="141">
        <v>975</v>
      </c>
      <c r="N43" s="141">
        <v>860</v>
      </c>
      <c r="O43" s="141"/>
      <c r="P43" s="315"/>
      <c r="Q43" s="315"/>
      <c r="R43" s="141"/>
      <c r="S43" s="315"/>
    </row>
    <row r="44" spans="1:19" ht="13.5" customHeight="1">
      <c r="A44" s="315" t="s">
        <v>307</v>
      </c>
      <c r="B44" s="136">
        <v>356</v>
      </c>
      <c r="C44" s="141">
        <v>3000</v>
      </c>
      <c r="D44" s="141">
        <v>1.0680000000000001</v>
      </c>
      <c r="E44" s="141" t="s">
        <v>283</v>
      </c>
      <c r="F44" s="141" t="s">
        <v>283</v>
      </c>
      <c r="G44" s="141" t="s">
        <v>283</v>
      </c>
      <c r="H44" s="141" t="s">
        <v>283</v>
      </c>
      <c r="I44" s="141" t="s">
        <v>283</v>
      </c>
      <c r="J44" s="141">
        <v>1580</v>
      </c>
      <c r="K44" s="141">
        <v>1555</v>
      </c>
      <c r="L44" s="141">
        <v>1015</v>
      </c>
      <c r="M44" s="141" t="s">
        <v>283</v>
      </c>
      <c r="N44" s="141">
        <v>890</v>
      </c>
      <c r="O44" s="141"/>
      <c r="P44" s="141" t="s">
        <v>283</v>
      </c>
      <c r="Q44" s="141" t="s">
        <v>283</v>
      </c>
      <c r="R44" s="141" t="s">
        <v>283</v>
      </c>
      <c r="S44" s="141" t="s">
        <v>283</v>
      </c>
    </row>
    <row r="45" spans="1:19" ht="6" customHeight="1">
      <c r="A45" s="316"/>
      <c r="B45" s="316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</row>
    <row r="46" spans="1:19">
      <c r="A46" s="593" t="s">
        <v>308</v>
      </c>
      <c r="B46" s="593"/>
      <c r="C46" s="593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</row>
    <row r="47" spans="1:19">
      <c r="A47" s="594" t="s">
        <v>309</v>
      </c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</row>
  </sheetData>
  <sheetProtection password="CC6B" sheet="1" objects="1" scenarios="1"/>
  <customSheetViews>
    <customSheetView guid="{27437FEA-07C5-45F9-A250-BF682439EB63}" topLeftCell="A13">
      <selection activeCell="S19" sqref="S19"/>
      <pageMargins left="0.25" right="0.25" top="0.75" bottom="0.75" header="0.3" footer="0.3"/>
      <pageSetup paperSize="9" orientation="landscape"/>
    </customSheetView>
    <customSheetView guid="{D9E22640-0C2E-4128-B440-6D62EAD29E00}" topLeftCell="A19">
      <selection activeCell="R33" sqref="R33"/>
      <pageMargins left="0.25" right="0.25" top="0.75" bottom="0.75" header="0.3" footer="0.3"/>
      <pageSetup paperSize="9" orientation="landscape"/>
    </customSheetView>
    <customSheetView guid="{05ADD661-264C-4A61-836E-B9C767B0E4F7}" topLeftCell="A19">
      <selection activeCell="R33" sqref="R33"/>
      <pageMargins left="0.25" right="0.25" top="0.75" bottom="0.75" header="0.3" footer="0.3"/>
      <pageSetup paperSize="9" orientation="landscape"/>
    </customSheetView>
  </customSheetViews>
  <mergeCells count="20">
    <mergeCell ref="A46:S46"/>
    <mergeCell ref="A47:S47"/>
    <mergeCell ref="B8:B11"/>
    <mergeCell ref="C8:C11"/>
    <mergeCell ref="D8:D11"/>
    <mergeCell ref="N9:O9"/>
    <mergeCell ref="P9:S9"/>
    <mergeCell ref="A12:S12"/>
    <mergeCell ref="A17:S17"/>
    <mergeCell ref="A29:S29"/>
    <mergeCell ref="A36:S36"/>
    <mergeCell ref="E8:I8"/>
    <mergeCell ref="J8:M8"/>
    <mergeCell ref="N8:O8"/>
    <mergeCell ref="P8:S8"/>
    <mergeCell ref="T13:T16"/>
    <mergeCell ref="A1:D5"/>
    <mergeCell ref="Q2:S2"/>
    <mergeCell ref="A6:S6"/>
    <mergeCell ref="A40:S40"/>
  </mergeCells>
  <pageMargins left="0.25" right="0.25" top="0.75" bottom="0.75" header="0.3" footer="0.3"/>
  <pageSetup paperSize="9" scale="8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2"/>
  <sheetViews>
    <sheetView workbookViewId="0">
      <selection activeCell="CI25" sqref="CI25"/>
    </sheetView>
  </sheetViews>
  <sheetFormatPr defaultRowHeight="12.75"/>
  <cols>
    <col min="1" max="26" width="1.5703125" customWidth="1"/>
    <col min="27" max="32" width="0.85546875" customWidth="1"/>
    <col min="33" max="55" width="1.140625" customWidth="1"/>
    <col min="56" max="82" width="1" customWidth="1"/>
  </cols>
  <sheetData>
    <row r="1" spans="1:84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</row>
    <row r="2" spans="1:84" s="1" customFormat="1" ht="13.5">
      <c r="A2" s="7" t="s">
        <v>450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</row>
    <row r="3" spans="1:84" s="2" customFormat="1" ht="12">
      <c r="A3" s="9" t="s">
        <v>253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</row>
    <row r="4" spans="1:84" s="2" customFormat="1" ht="12">
      <c r="A4" s="11" t="s">
        <v>606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</row>
    <row r="5" spans="1:84" s="2" customFormat="1" ht="12">
      <c r="A5" s="9" t="s">
        <v>607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</row>
    <row r="6" spans="1:84" s="3" customFormat="1" ht="12">
      <c r="A6" s="9" t="s">
        <v>314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</row>
    <row r="7" spans="1:84" s="3" customFormat="1" ht="13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</row>
    <row r="8" spans="1:84" s="4" customFormat="1" ht="14.25" customHeight="1">
      <c r="A8" s="1193"/>
      <c r="B8" s="1193"/>
      <c r="C8" s="1193"/>
      <c r="D8" s="1193"/>
      <c r="E8" s="1193"/>
      <c r="F8" s="1193"/>
      <c r="G8" s="1193"/>
      <c r="H8" s="1193"/>
      <c r="I8" s="1193"/>
      <c r="J8" s="1193"/>
      <c r="K8" s="1193"/>
      <c r="L8" s="1193"/>
      <c r="M8" s="1193"/>
      <c r="N8" s="1193"/>
      <c r="O8" s="1193"/>
      <c r="P8" s="1193"/>
      <c r="Q8" s="1193"/>
      <c r="R8" s="1193"/>
      <c r="S8" s="1193"/>
      <c r="T8" s="1193"/>
      <c r="U8" s="1193"/>
      <c r="V8" s="1193"/>
      <c r="W8" s="1193"/>
      <c r="X8" s="1193"/>
      <c r="Y8" s="1193"/>
      <c r="Z8" s="1193"/>
      <c r="AA8" s="1193"/>
      <c r="AB8" s="1193"/>
      <c r="AC8" s="1193"/>
      <c r="AD8" s="1193"/>
      <c r="AE8" s="1193"/>
      <c r="AF8" s="1193"/>
      <c r="AG8" s="1193"/>
      <c r="AH8" s="1193"/>
      <c r="AI8" s="1193"/>
      <c r="AJ8" s="1193"/>
      <c r="AK8" s="1193"/>
      <c r="AL8" s="1193"/>
      <c r="AM8" s="1193"/>
      <c r="AN8" s="1193"/>
      <c r="AO8" s="1193"/>
      <c r="AP8" s="1193"/>
      <c r="AQ8" s="1193"/>
      <c r="AR8" s="1193"/>
      <c r="AS8" s="1193"/>
      <c r="AT8" s="1193"/>
      <c r="AU8" s="1193"/>
      <c r="AV8" s="1193"/>
      <c r="AW8" s="1193"/>
      <c r="AX8" s="1193"/>
      <c r="AY8" s="1193"/>
      <c r="AZ8" s="1193"/>
      <c r="BA8" s="1193"/>
      <c r="BB8" s="1193"/>
      <c r="BC8" s="1193"/>
      <c r="BD8" s="1193"/>
      <c r="BE8" s="1193"/>
      <c r="BF8" s="1193"/>
      <c r="BG8" s="1193"/>
      <c r="BH8" s="1193"/>
      <c r="BI8" s="1193"/>
      <c r="BJ8" s="1193"/>
      <c r="BK8" s="1193"/>
      <c r="BL8" s="1193"/>
      <c r="BM8" s="1193"/>
      <c r="BN8" s="1193"/>
      <c r="BO8" s="1193"/>
      <c r="BP8" s="1193"/>
      <c r="BQ8" s="1193"/>
      <c r="BR8" s="1193"/>
      <c r="BS8" s="1193"/>
      <c r="BT8" s="1193"/>
      <c r="BU8" s="1193"/>
      <c r="BV8" s="1193"/>
      <c r="BW8" s="1193"/>
      <c r="BX8" s="1193"/>
      <c r="BY8" s="1193"/>
      <c r="BZ8" s="1193"/>
      <c r="CA8" s="1193"/>
      <c r="CB8" s="1193"/>
      <c r="CC8" s="1193"/>
      <c r="CD8" s="1193"/>
      <c r="CE8" s="14"/>
      <c r="CF8" s="14"/>
    </row>
    <row r="9" spans="1:84">
      <c r="A9" s="13" t="s">
        <v>1081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s="5" customFormat="1" ht="21" customHeight="1">
      <c r="A10" s="765" t="s">
        <v>335</v>
      </c>
      <c r="B10" s="766"/>
      <c r="C10" s="765" t="s">
        <v>5</v>
      </c>
      <c r="D10" s="767"/>
      <c r="E10" s="767"/>
      <c r="F10" s="767"/>
      <c r="G10" s="767"/>
      <c r="H10" s="767"/>
      <c r="I10" s="767"/>
      <c r="J10" s="767"/>
      <c r="K10" s="767"/>
      <c r="L10" s="767"/>
      <c r="M10" s="767"/>
      <c r="N10" s="767"/>
      <c r="O10" s="767"/>
      <c r="P10" s="767"/>
      <c r="Q10" s="767"/>
      <c r="R10" s="767"/>
      <c r="S10" s="767"/>
      <c r="T10" s="767"/>
      <c r="U10" s="767"/>
      <c r="V10" s="767"/>
      <c r="W10" s="767"/>
      <c r="X10" s="767"/>
      <c r="Y10" s="767"/>
      <c r="Z10" s="766"/>
      <c r="AA10" s="765" t="s">
        <v>609</v>
      </c>
      <c r="AB10" s="767"/>
      <c r="AC10" s="767"/>
      <c r="AD10" s="767"/>
      <c r="AE10" s="767"/>
      <c r="AF10" s="766"/>
      <c r="AG10" s="765" t="s">
        <v>610</v>
      </c>
      <c r="AH10" s="767"/>
      <c r="AI10" s="767"/>
      <c r="AJ10" s="767"/>
      <c r="AK10" s="767"/>
      <c r="AL10" s="767"/>
      <c r="AM10" s="767"/>
      <c r="AN10" s="767"/>
      <c r="AO10" s="767"/>
      <c r="AP10" s="767"/>
      <c r="AQ10" s="767"/>
      <c r="AR10" s="767"/>
      <c r="AS10" s="767"/>
      <c r="AT10" s="767"/>
      <c r="AU10" s="767"/>
      <c r="AV10" s="767"/>
      <c r="AW10" s="767"/>
      <c r="AX10" s="767"/>
      <c r="AY10" s="767"/>
      <c r="AZ10" s="767"/>
      <c r="BA10" s="767"/>
      <c r="BB10" s="767"/>
      <c r="BC10" s="766"/>
      <c r="BD10" s="765" t="s">
        <v>611</v>
      </c>
      <c r="BE10" s="767"/>
      <c r="BF10" s="767"/>
      <c r="BG10" s="767"/>
      <c r="BH10" s="767"/>
      <c r="BI10" s="767"/>
      <c r="BJ10" s="767"/>
      <c r="BK10" s="767"/>
      <c r="BL10" s="767"/>
      <c r="BM10" s="767"/>
      <c r="BN10" s="767"/>
      <c r="BO10" s="767"/>
      <c r="BP10" s="767"/>
      <c r="BQ10" s="767"/>
      <c r="BR10" s="767"/>
      <c r="BS10" s="767"/>
      <c r="BT10" s="767"/>
      <c r="BU10" s="767"/>
      <c r="BV10" s="767"/>
      <c r="BW10" s="767"/>
      <c r="BX10" s="767"/>
      <c r="BY10" s="767"/>
      <c r="BZ10" s="767"/>
      <c r="CA10" s="767"/>
      <c r="CB10" s="767"/>
      <c r="CC10" s="767"/>
      <c r="CD10" s="766"/>
      <c r="CE10" s="15"/>
      <c r="CF10" s="15"/>
    </row>
    <row r="11" spans="1:84">
      <c r="A11" s="1194"/>
      <c r="B11" s="1195"/>
      <c r="C11" s="1195"/>
      <c r="D11" s="1195"/>
      <c r="E11" s="1195"/>
      <c r="F11" s="1195"/>
      <c r="G11" s="1195"/>
      <c r="H11" s="1195"/>
      <c r="I11" s="1195"/>
      <c r="J11" s="1195"/>
      <c r="K11" s="1195"/>
      <c r="L11" s="1195"/>
      <c r="M11" s="1195"/>
      <c r="N11" s="1195"/>
      <c r="O11" s="1195"/>
      <c r="P11" s="1195"/>
      <c r="Q11" s="1195"/>
      <c r="R11" s="1195"/>
      <c r="S11" s="1195"/>
      <c r="T11" s="1195"/>
      <c r="U11" s="1195"/>
      <c r="V11" s="1195"/>
      <c r="W11" s="1195"/>
      <c r="X11" s="1195"/>
      <c r="Y11" s="1195"/>
      <c r="Z11" s="1195"/>
      <c r="AA11" s="1195"/>
      <c r="AB11" s="1195"/>
      <c r="AC11" s="1195"/>
      <c r="AD11" s="1195"/>
      <c r="AE11" s="1195"/>
      <c r="AF11" s="1195"/>
      <c r="AG11" s="1195"/>
      <c r="AH11" s="1195"/>
      <c r="AI11" s="1195"/>
      <c r="AJ11" s="1195"/>
      <c r="AK11" s="1195"/>
      <c r="AL11" s="1195"/>
      <c r="AM11" s="1195"/>
      <c r="AN11" s="1195"/>
      <c r="AO11" s="1195"/>
      <c r="AP11" s="1195"/>
      <c r="AQ11" s="1195"/>
      <c r="AR11" s="1195"/>
      <c r="AS11" s="1195"/>
      <c r="AT11" s="1195"/>
      <c r="AU11" s="1195"/>
      <c r="AV11" s="1195"/>
      <c r="AW11" s="1195"/>
      <c r="AX11" s="1195"/>
      <c r="AY11" s="1195"/>
      <c r="AZ11" s="1195"/>
      <c r="BA11" s="1195"/>
      <c r="BB11" s="1195"/>
      <c r="BC11" s="1195"/>
      <c r="BD11" s="1195"/>
      <c r="BE11" s="1195"/>
      <c r="BF11" s="1195"/>
      <c r="BG11" s="1195"/>
      <c r="BH11" s="1195"/>
      <c r="BI11" s="1195"/>
      <c r="BJ11" s="1195"/>
      <c r="BK11" s="1195"/>
      <c r="BL11" s="1195"/>
      <c r="BM11" s="1195"/>
      <c r="BN11" s="1195"/>
      <c r="BO11" s="1195"/>
      <c r="BP11" s="1195"/>
      <c r="BQ11" s="1195"/>
      <c r="BR11" s="1195"/>
      <c r="BS11" s="1195"/>
      <c r="BT11" s="1195"/>
      <c r="BU11" s="1195"/>
      <c r="BV11" s="1195"/>
      <c r="BW11" s="1195"/>
      <c r="BX11" s="1195"/>
      <c r="BY11" s="1195"/>
      <c r="BZ11" s="1195"/>
      <c r="CA11" s="1195"/>
      <c r="CB11" s="1195"/>
      <c r="CC11" s="1195"/>
      <c r="CD11" s="1196"/>
      <c r="CE11" s="6"/>
      <c r="CF11" s="6"/>
    </row>
    <row r="12" spans="1:84">
      <c r="A12" s="771"/>
      <c r="B12" s="772"/>
      <c r="C12" s="772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  <c r="Q12" s="772"/>
      <c r="R12" s="772"/>
      <c r="S12" s="772"/>
      <c r="T12" s="772"/>
      <c r="U12" s="772"/>
      <c r="V12" s="772"/>
      <c r="W12" s="772"/>
      <c r="X12" s="772"/>
      <c r="Y12" s="772"/>
      <c r="Z12" s="772"/>
      <c r="AA12" s="772"/>
      <c r="AB12" s="772"/>
      <c r="AC12" s="772"/>
      <c r="AD12" s="772"/>
      <c r="AE12" s="772"/>
      <c r="AF12" s="772"/>
      <c r="AG12" s="772"/>
      <c r="AH12" s="772"/>
      <c r="AI12" s="772"/>
      <c r="AJ12" s="772"/>
      <c r="AK12" s="772"/>
      <c r="AL12" s="772"/>
      <c r="AM12" s="772"/>
      <c r="AN12" s="772"/>
      <c r="AO12" s="772"/>
      <c r="AP12" s="772"/>
      <c r="AQ12" s="772"/>
      <c r="AR12" s="772"/>
      <c r="AS12" s="772"/>
      <c r="AT12" s="772"/>
      <c r="AU12" s="772"/>
      <c r="AV12" s="772"/>
      <c r="AW12" s="772"/>
      <c r="AX12" s="772"/>
      <c r="AY12" s="772"/>
      <c r="AZ12" s="772"/>
      <c r="BA12" s="772"/>
      <c r="BB12" s="772"/>
      <c r="BC12" s="772"/>
      <c r="BD12" s="772"/>
      <c r="BE12" s="772"/>
      <c r="BF12" s="772"/>
      <c r="BG12" s="772"/>
      <c r="BH12" s="772"/>
      <c r="BI12" s="772"/>
      <c r="BJ12" s="772"/>
      <c r="BK12" s="772"/>
      <c r="BL12" s="772"/>
      <c r="BM12" s="772"/>
      <c r="BN12" s="772"/>
      <c r="BO12" s="772"/>
      <c r="BP12" s="772"/>
      <c r="BQ12" s="772"/>
      <c r="BR12" s="772"/>
      <c r="BS12" s="772"/>
      <c r="BT12" s="772"/>
      <c r="BU12" s="772"/>
      <c r="BV12" s="772"/>
      <c r="BW12" s="772"/>
      <c r="BX12" s="772"/>
      <c r="BY12" s="772"/>
      <c r="BZ12" s="772"/>
      <c r="CA12" s="772"/>
      <c r="CB12" s="772"/>
      <c r="CC12" s="772"/>
      <c r="CD12" s="1197"/>
      <c r="CE12" s="6"/>
      <c r="CF12" s="6"/>
    </row>
    <row r="13" spans="1:84" ht="12" customHeight="1">
      <c r="A13" s="1178">
        <v>1</v>
      </c>
      <c r="B13" s="1180"/>
      <c r="C13" s="1169" t="s">
        <v>1082</v>
      </c>
      <c r="D13" s="1170"/>
      <c r="E13" s="1170"/>
      <c r="F13" s="1170"/>
      <c r="G13" s="1170"/>
      <c r="H13" s="1170"/>
      <c r="I13" s="1170"/>
      <c r="J13" s="1170"/>
      <c r="K13" s="1170"/>
      <c r="L13" s="1170"/>
      <c r="M13" s="1170"/>
      <c r="N13" s="1170"/>
      <c r="O13" s="1170"/>
      <c r="P13" s="1170"/>
      <c r="Q13" s="1170"/>
      <c r="R13" s="1170"/>
      <c r="S13" s="1170"/>
      <c r="T13" s="1170"/>
      <c r="U13" s="1170"/>
      <c r="V13" s="1170"/>
      <c r="W13" s="1170"/>
      <c r="X13" s="1170"/>
      <c r="Y13" s="1170"/>
      <c r="Z13" s="1171"/>
      <c r="AA13" s="1172" t="s">
        <v>1083</v>
      </c>
      <c r="AB13" s="1173"/>
      <c r="AC13" s="1173"/>
      <c r="AD13" s="1173"/>
      <c r="AE13" s="1173"/>
      <c r="AF13" s="1174"/>
      <c r="AG13" s="1178">
        <v>930</v>
      </c>
      <c r="AH13" s="1179"/>
      <c r="AI13" s="1179"/>
      <c r="AJ13" s="1179"/>
      <c r="AK13" s="1179"/>
      <c r="AL13" s="1179"/>
      <c r="AM13" s="1179"/>
      <c r="AN13" s="1179"/>
      <c r="AO13" s="1179"/>
      <c r="AP13" s="1179"/>
      <c r="AQ13" s="1179"/>
      <c r="AR13" s="1179"/>
      <c r="AS13" s="1179"/>
      <c r="AT13" s="1179"/>
      <c r="AU13" s="1179"/>
      <c r="AV13" s="1179"/>
      <c r="AW13" s="1179"/>
      <c r="AX13" s="1179"/>
      <c r="AY13" s="1179"/>
      <c r="AZ13" s="1179"/>
      <c r="BA13" s="1179"/>
      <c r="BB13" s="1179"/>
      <c r="BC13" s="1180"/>
      <c r="BD13" s="1216" t="s">
        <v>1084</v>
      </c>
      <c r="BE13" s="1217"/>
      <c r="BF13" s="1217"/>
      <c r="BG13" s="1217"/>
      <c r="BH13" s="1217"/>
      <c r="BI13" s="1217"/>
      <c r="BJ13" s="1217"/>
      <c r="BK13" s="1217"/>
      <c r="BL13" s="1217"/>
      <c r="BM13" s="1217"/>
      <c r="BN13" s="1217"/>
      <c r="BO13" s="1217"/>
      <c r="BP13" s="1217"/>
      <c r="BQ13" s="1217"/>
      <c r="BR13" s="1217"/>
      <c r="BS13" s="1217"/>
      <c r="BT13" s="1217"/>
      <c r="BU13" s="1217"/>
      <c r="BV13" s="1217"/>
      <c r="BW13" s="1217"/>
      <c r="BX13" s="1217"/>
      <c r="BY13" s="1217"/>
      <c r="BZ13" s="1217"/>
      <c r="CA13" s="1217"/>
      <c r="CB13" s="1217"/>
      <c r="CC13" s="1217"/>
      <c r="CD13" s="1218"/>
      <c r="CE13" s="6"/>
      <c r="CF13" s="6"/>
    </row>
    <row r="14" spans="1:84" ht="12" customHeight="1">
      <c r="A14" s="1178">
        <v>2</v>
      </c>
      <c r="B14" s="1180"/>
      <c r="C14" s="1169" t="s">
        <v>1085</v>
      </c>
      <c r="D14" s="1170"/>
      <c r="E14" s="1170"/>
      <c r="F14" s="1170"/>
      <c r="G14" s="1170"/>
      <c r="H14" s="1170"/>
      <c r="I14" s="1170"/>
      <c r="J14" s="1170"/>
      <c r="K14" s="1170"/>
      <c r="L14" s="1170"/>
      <c r="M14" s="1170"/>
      <c r="N14" s="1170"/>
      <c r="O14" s="1170"/>
      <c r="P14" s="1170"/>
      <c r="Q14" s="1170"/>
      <c r="R14" s="1170"/>
      <c r="S14" s="1170"/>
      <c r="T14" s="1170"/>
      <c r="U14" s="1170"/>
      <c r="V14" s="1170"/>
      <c r="W14" s="1170"/>
      <c r="X14" s="1170"/>
      <c r="Y14" s="1170"/>
      <c r="Z14" s="1171"/>
      <c r="AA14" s="1172" t="s">
        <v>1083</v>
      </c>
      <c r="AB14" s="1173"/>
      <c r="AC14" s="1173"/>
      <c r="AD14" s="1173"/>
      <c r="AE14" s="1173"/>
      <c r="AF14" s="1174"/>
      <c r="AG14" s="1178">
        <v>155</v>
      </c>
      <c r="AH14" s="1179"/>
      <c r="AI14" s="1179"/>
      <c r="AJ14" s="1179"/>
      <c r="AK14" s="1179"/>
      <c r="AL14" s="1179"/>
      <c r="AM14" s="1179"/>
      <c r="AN14" s="1179"/>
      <c r="AO14" s="1179"/>
      <c r="AP14" s="1179"/>
      <c r="AQ14" s="1179"/>
      <c r="AR14" s="1179"/>
      <c r="AS14" s="1179"/>
      <c r="AT14" s="1179"/>
      <c r="AU14" s="1179"/>
      <c r="AV14" s="1179"/>
      <c r="AW14" s="1179"/>
      <c r="AX14" s="1179"/>
      <c r="AY14" s="1179"/>
      <c r="AZ14" s="1179"/>
      <c r="BA14" s="1179"/>
      <c r="BB14" s="1179"/>
      <c r="BC14" s="1180"/>
      <c r="BD14" s="1219"/>
      <c r="BE14" s="1211"/>
      <c r="BF14" s="1211"/>
      <c r="BG14" s="1211"/>
      <c r="BH14" s="1211"/>
      <c r="BI14" s="1211"/>
      <c r="BJ14" s="1211"/>
      <c r="BK14" s="1211"/>
      <c r="BL14" s="1211"/>
      <c r="BM14" s="1211"/>
      <c r="BN14" s="1211"/>
      <c r="BO14" s="1211"/>
      <c r="BP14" s="1211"/>
      <c r="BQ14" s="1211"/>
      <c r="BR14" s="1211"/>
      <c r="BS14" s="1211"/>
      <c r="BT14" s="1211"/>
      <c r="BU14" s="1211"/>
      <c r="BV14" s="1211"/>
      <c r="BW14" s="1211"/>
      <c r="BX14" s="1211"/>
      <c r="BY14" s="1211"/>
      <c r="BZ14" s="1211"/>
      <c r="CA14" s="1211"/>
      <c r="CB14" s="1211"/>
      <c r="CC14" s="1211"/>
      <c r="CD14" s="1220"/>
      <c r="CE14" s="6"/>
      <c r="CF14" s="6"/>
    </row>
    <row r="15" spans="1:84" ht="12" customHeight="1">
      <c r="A15" s="1178">
        <v>3</v>
      </c>
      <c r="B15" s="1180"/>
      <c r="C15" s="1169" t="s">
        <v>1086</v>
      </c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70"/>
      <c r="Q15" s="1170"/>
      <c r="R15" s="1170"/>
      <c r="S15" s="1170"/>
      <c r="T15" s="1170"/>
      <c r="U15" s="1170"/>
      <c r="V15" s="1170"/>
      <c r="W15" s="1170"/>
      <c r="X15" s="1170"/>
      <c r="Y15" s="1170"/>
      <c r="Z15" s="1171"/>
      <c r="AA15" s="1172" t="s">
        <v>1083</v>
      </c>
      <c r="AB15" s="1173"/>
      <c r="AC15" s="1173"/>
      <c r="AD15" s="1173"/>
      <c r="AE15" s="1173"/>
      <c r="AF15" s="1174"/>
      <c r="AG15" s="1178">
        <v>155</v>
      </c>
      <c r="AH15" s="1179"/>
      <c r="AI15" s="1179"/>
      <c r="AJ15" s="1179"/>
      <c r="AK15" s="1179"/>
      <c r="AL15" s="1179"/>
      <c r="AM15" s="1179"/>
      <c r="AN15" s="1179"/>
      <c r="AO15" s="1179"/>
      <c r="AP15" s="1179"/>
      <c r="AQ15" s="1179"/>
      <c r="AR15" s="1179"/>
      <c r="AS15" s="1179"/>
      <c r="AT15" s="1179"/>
      <c r="AU15" s="1179"/>
      <c r="AV15" s="1179"/>
      <c r="AW15" s="1179"/>
      <c r="AX15" s="1179"/>
      <c r="AY15" s="1179"/>
      <c r="AZ15" s="1179"/>
      <c r="BA15" s="1179"/>
      <c r="BB15" s="1179"/>
      <c r="BC15" s="1180"/>
      <c r="BD15" s="1219"/>
      <c r="BE15" s="1211"/>
      <c r="BF15" s="1211"/>
      <c r="BG15" s="1211"/>
      <c r="BH15" s="1211"/>
      <c r="BI15" s="1211"/>
      <c r="BJ15" s="1211"/>
      <c r="BK15" s="1211"/>
      <c r="BL15" s="1211"/>
      <c r="BM15" s="1211"/>
      <c r="BN15" s="1211"/>
      <c r="BO15" s="1211"/>
      <c r="BP15" s="1211"/>
      <c r="BQ15" s="1211"/>
      <c r="BR15" s="1211"/>
      <c r="BS15" s="1211"/>
      <c r="BT15" s="1211"/>
      <c r="BU15" s="1211"/>
      <c r="BV15" s="1211"/>
      <c r="BW15" s="1211"/>
      <c r="BX15" s="1211"/>
      <c r="BY15" s="1211"/>
      <c r="BZ15" s="1211"/>
      <c r="CA15" s="1211"/>
      <c r="CB15" s="1211"/>
      <c r="CC15" s="1211"/>
      <c r="CD15" s="1220"/>
      <c r="CE15" s="6"/>
      <c r="CF15" s="6"/>
    </row>
    <row r="16" spans="1:84" ht="12" customHeight="1">
      <c r="A16" s="1178">
        <v>4</v>
      </c>
      <c r="B16" s="1180"/>
      <c r="C16" s="1169" t="s">
        <v>1087</v>
      </c>
      <c r="D16" s="1170"/>
      <c r="E16" s="1170"/>
      <c r="F16" s="1170"/>
      <c r="G16" s="1170"/>
      <c r="H16" s="1170"/>
      <c r="I16" s="1170"/>
      <c r="J16" s="1170"/>
      <c r="K16" s="1170"/>
      <c r="L16" s="1170"/>
      <c r="M16" s="1170"/>
      <c r="N16" s="1170"/>
      <c r="O16" s="1170"/>
      <c r="P16" s="1170"/>
      <c r="Q16" s="1170"/>
      <c r="R16" s="1170"/>
      <c r="S16" s="1170"/>
      <c r="T16" s="1170"/>
      <c r="U16" s="1170"/>
      <c r="V16" s="1170"/>
      <c r="W16" s="1170"/>
      <c r="X16" s="1170"/>
      <c r="Y16" s="1170"/>
      <c r="Z16" s="1171"/>
      <c r="AA16" s="1172" t="s">
        <v>1083</v>
      </c>
      <c r="AB16" s="1173"/>
      <c r="AC16" s="1173"/>
      <c r="AD16" s="1173"/>
      <c r="AE16" s="1173"/>
      <c r="AF16" s="1174"/>
      <c r="AG16" s="1178">
        <v>115</v>
      </c>
      <c r="AH16" s="1179"/>
      <c r="AI16" s="1179"/>
      <c r="AJ16" s="1179"/>
      <c r="AK16" s="1179"/>
      <c r="AL16" s="1179"/>
      <c r="AM16" s="1179"/>
      <c r="AN16" s="1179"/>
      <c r="AO16" s="1179"/>
      <c r="AP16" s="1179"/>
      <c r="AQ16" s="1179"/>
      <c r="AR16" s="1179"/>
      <c r="AS16" s="1179"/>
      <c r="AT16" s="1179"/>
      <c r="AU16" s="1179"/>
      <c r="AV16" s="1179"/>
      <c r="AW16" s="1179"/>
      <c r="AX16" s="1179"/>
      <c r="AY16" s="1179"/>
      <c r="AZ16" s="1179"/>
      <c r="BA16" s="1179"/>
      <c r="BB16" s="1179"/>
      <c r="BC16" s="1180"/>
      <c r="BD16" s="1219"/>
      <c r="BE16" s="1211"/>
      <c r="BF16" s="1211"/>
      <c r="BG16" s="1211"/>
      <c r="BH16" s="1211"/>
      <c r="BI16" s="1211"/>
      <c r="BJ16" s="1211"/>
      <c r="BK16" s="1211"/>
      <c r="BL16" s="1211"/>
      <c r="BM16" s="1211"/>
      <c r="BN16" s="1211"/>
      <c r="BO16" s="1211"/>
      <c r="BP16" s="1211"/>
      <c r="BQ16" s="1211"/>
      <c r="BR16" s="1211"/>
      <c r="BS16" s="1211"/>
      <c r="BT16" s="1211"/>
      <c r="BU16" s="1211"/>
      <c r="BV16" s="1211"/>
      <c r="BW16" s="1211"/>
      <c r="BX16" s="1211"/>
      <c r="BY16" s="1211"/>
      <c r="BZ16" s="1211"/>
      <c r="CA16" s="1211"/>
      <c r="CB16" s="1211"/>
      <c r="CC16" s="1211"/>
      <c r="CD16" s="1220"/>
      <c r="CE16" s="6"/>
      <c r="CF16" s="6"/>
    </row>
    <row r="17" spans="1:84" ht="12" customHeight="1">
      <c r="A17" s="1178">
        <v>5</v>
      </c>
      <c r="B17" s="1180"/>
      <c r="C17" s="1169" t="s">
        <v>1088</v>
      </c>
      <c r="D17" s="1170"/>
      <c r="E17" s="1170"/>
      <c r="F17" s="1170"/>
      <c r="G17" s="1170"/>
      <c r="H17" s="1170"/>
      <c r="I17" s="1170"/>
      <c r="J17" s="1170"/>
      <c r="K17" s="1170"/>
      <c r="L17" s="1170"/>
      <c r="M17" s="1170"/>
      <c r="N17" s="1170"/>
      <c r="O17" s="1170"/>
      <c r="P17" s="1170"/>
      <c r="Q17" s="1170"/>
      <c r="R17" s="1170"/>
      <c r="S17" s="1170"/>
      <c r="T17" s="1170"/>
      <c r="U17" s="1170"/>
      <c r="V17" s="1170"/>
      <c r="W17" s="1170"/>
      <c r="X17" s="1170"/>
      <c r="Y17" s="1170"/>
      <c r="Z17" s="1171"/>
      <c r="AA17" s="1172" t="s">
        <v>1083</v>
      </c>
      <c r="AB17" s="1173"/>
      <c r="AC17" s="1173"/>
      <c r="AD17" s="1173"/>
      <c r="AE17" s="1173"/>
      <c r="AF17" s="1174"/>
      <c r="AG17" s="1178">
        <v>115</v>
      </c>
      <c r="AH17" s="1179"/>
      <c r="AI17" s="1179"/>
      <c r="AJ17" s="1179"/>
      <c r="AK17" s="1179"/>
      <c r="AL17" s="1179"/>
      <c r="AM17" s="1179"/>
      <c r="AN17" s="1179"/>
      <c r="AO17" s="1179"/>
      <c r="AP17" s="1179"/>
      <c r="AQ17" s="1179"/>
      <c r="AR17" s="1179"/>
      <c r="AS17" s="1179"/>
      <c r="AT17" s="1179"/>
      <c r="AU17" s="1179"/>
      <c r="AV17" s="1179"/>
      <c r="AW17" s="1179"/>
      <c r="AX17" s="1179"/>
      <c r="AY17" s="1179"/>
      <c r="AZ17" s="1179"/>
      <c r="BA17" s="1179"/>
      <c r="BB17" s="1179"/>
      <c r="BC17" s="1180"/>
      <c r="BD17" s="1219"/>
      <c r="BE17" s="1211"/>
      <c r="BF17" s="1211"/>
      <c r="BG17" s="1211"/>
      <c r="BH17" s="1211"/>
      <c r="BI17" s="1211"/>
      <c r="BJ17" s="1211"/>
      <c r="BK17" s="1211"/>
      <c r="BL17" s="1211"/>
      <c r="BM17" s="1211"/>
      <c r="BN17" s="1211"/>
      <c r="BO17" s="1211"/>
      <c r="BP17" s="1211"/>
      <c r="BQ17" s="1211"/>
      <c r="BR17" s="1211"/>
      <c r="BS17" s="1211"/>
      <c r="BT17" s="1211"/>
      <c r="BU17" s="1211"/>
      <c r="BV17" s="1211"/>
      <c r="BW17" s="1211"/>
      <c r="BX17" s="1211"/>
      <c r="BY17" s="1211"/>
      <c r="BZ17" s="1211"/>
      <c r="CA17" s="1211"/>
      <c r="CB17" s="1211"/>
      <c r="CC17" s="1211"/>
      <c r="CD17" s="1220"/>
      <c r="CE17" s="6"/>
      <c r="CF17" s="6"/>
    </row>
    <row r="18" spans="1:84" ht="12" customHeight="1">
      <c r="A18" s="1178">
        <v>6</v>
      </c>
      <c r="B18" s="1180"/>
      <c r="C18" s="1169" t="s">
        <v>1089</v>
      </c>
      <c r="D18" s="1170"/>
      <c r="E18" s="1170"/>
      <c r="F18" s="1170"/>
      <c r="G18" s="1170"/>
      <c r="H18" s="1170"/>
      <c r="I18" s="1170"/>
      <c r="J18" s="1170"/>
      <c r="K18" s="1170"/>
      <c r="L18" s="1170"/>
      <c r="M18" s="1170"/>
      <c r="N18" s="1170"/>
      <c r="O18" s="1170"/>
      <c r="P18" s="1170"/>
      <c r="Q18" s="1170"/>
      <c r="R18" s="1170"/>
      <c r="S18" s="1170"/>
      <c r="T18" s="1170"/>
      <c r="U18" s="1170"/>
      <c r="V18" s="1170"/>
      <c r="W18" s="1170"/>
      <c r="X18" s="1170"/>
      <c r="Y18" s="1170"/>
      <c r="Z18" s="1171"/>
      <c r="AA18" s="1172" t="s">
        <v>1083</v>
      </c>
      <c r="AB18" s="1173"/>
      <c r="AC18" s="1173"/>
      <c r="AD18" s="1173"/>
      <c r="AE18" s="1173"/>
      <c r="AF18" s="1174"/>
      <c r="AG18" s="1178">
        <v>105</v>
      </c>
      <c r="AH18" s="1179"/>
      <c r="AI18" s="1179"/>
      <c r="AJ18" s="1179"/>
      <c r="AK18" s="1179"/>
      <c r="AL18" s="1179"/>
      <c r="AM18" s="1179"/>
      <c r="AN18" s="1179"/>
      <c r="AO18" s="1179"/>
      <c r="AP18" s="1179"/>
      <c r="AQ18" s="1179"/>
      <c r="AR18" s="1179"/>
      <c r="AS18" s="1179"/>
      <c r="AT18" s="1179"/>
      <c r="AU18" s="1179"/>
      <c r="AV18" s="1179"/>
      <c r="AW18" s="1179"/>
      <c r="AX18" s="1179"/>
      <c r="AY18" s="1179"/>
      <c r="AZ18" s="1179"/>
      <c r="BA18" s="1179"/>
      <c r="BB18" s="1179"/>
      <c r="BC18" s="1180"/>
      <c r="BD18" s="1219"/>
      <c r="BE18" s="1211"/>
      <c r="BF18" s="1211"/>
      <c r="BG18" s="1211"/>
      <c r="BH18" s="1211"/>
      <c r="BI18" s="1211"/>
      <c r="BJ18" s="1211"/>
      <c r="BK18" s="1211"/>
      <c r="BL18" s="1211"/>
      <c r="BM18" s="1211"/>
      <c r="BN18" s="1211"/>
      <c r="BO18" s="1211"/>
      <c r="BP18" s="1211"/>
      <c r="BQ18" s="1211"/>
      <c r="BR18" s="1211"/>
      <c r="BS18" s="1211"/>
      <c r="BT18" s="1211"/>
      <c r="BU18" s="1211"/>
      <c r="BV18" s="1211"/>
      <c r="BW18" s="1211"/>
      <c r="BX18" s="1211"/>
      <c r="BY18" s="1211"/>
      <c r="BZ18" s="1211"/>
      <c r="CA18" s="1211"/>
      <c r="CB18" s="1211"/>
      <c r="CC18" s="1211"/>
      <c r="CD18" s="1220"/>
      <c r="CE18" s="6"/>
      <c r="CF18" s="6"/>
    </row>
    <row r="19" spans="1:84" ht="12" customHeight="1">
      <c r="A19" s="1178">
        <v>7</v>
      </c>
      <c r="B19" s="1180"/>
      <c r="C19" s="1169" t="s">
        <v>1090</v>
      </c>
      <c r="D19" s="1170"/>
      <c r="E19" s="1170"/>
      <c r="F19" s="1170"/>
      <c r="G19" s="1170"/>
      <c r="H19" s="1170"/>
      <c r="I19" s="1170"/>
      <c r="J19" s="1170"/>
      <c r="K19" s="1170"/>
      <c r="L19" s="1170"/>
      <c r="M19" s="1170"/>
      <c r="N19" s="1170"/>
      <c r="O19" s="1170"/>
      <c r="P19" s="1170"/>
      <c r="Q19" s="1170"/>
      <c r="R19" s="1170"/>
      <c r="S19" s="1170"/>
      <c r="T19" s="1170"/>
      <c r="U19" s="1170"/>
      <c r="V19" s="1170"/>
      <c r="W19" s="1170"/>
      <c r="X19" s="1170"/>
      <c r="Y19" s="1170"/>
      <c r="Z19" s="1171"/>
      <c r="AA19" s="1172" t="s">
        <v>1083</v>
      </c>
      <c r="AB19" s="1173"/>
      <c r="AC19" s="1173"/>
      <c r="AD19" s="1173"/>
      <c r="AE19" s="1173"/>
      <c r="AF19" s="1174"/>
      <c r="AG19" s="1178">
        <v>464</v>
      </c>
      <c r="AH19" s="1179"/>
      <c r="AI19" s="1179"/>
      <c r="AJ19" s="1179"/>
      <c r="AK19" s="1179"/>
      <c r="AL19" s="1179"/>
      <c r="AM19" s="1179"/>
      <c r="AN19" s="1179"/>
      <c r="AO19" s="1179"/>
      <c r="AP19" s="1179"/>
      <c r="AQ19" s="1179"/>
      <c r="AR19" s="1179"/>
      <c r="AS19" s="1179"/>
      <c r="AT19" s="1179"/>
      <c r="AU19" s="1179"/>
      <c r="AV19" s="1179"/>
      <c r="AW19" s="1179"/>
      <c r="AX19" s="1179"/>
      <c r="AY19" s="1179"/>
      <c r="AZ19" s="1179"/>
      <c r="BA19" s="1179"/>
      <c r="BB19" s="1179"/>
      <c r="BC19" s="1180"/>
      <c r="BD19" s="1219"/>
      <c r="BE19" s="1211"/>
      <c r="BF19" s="1211"/>
      <c r="BG19" s="1211"/>
      <c r="BH19" s="1211"/>
      <c r="BI19" s="1211"/>
      <c r="BJ19" s="1211"/>
      <c r="BK19" s="1211"/>
      <c r="BL19" s="1211"/>
      <c r="BM19" s="1211"/>
      <c r="BN19" s="1211"/>
      <c r="BO19" s="1211"/>
      <c r="BP19" s="1211"/>
      <c r="BQ19" s="1211"/>
      <c r="BR19" s="1211"/>
      <c r="BS19" s="1211"/>
      <c r="BT19" s="1211"/>
      <c r="BU19" s="1211"/>
      <c r="BV19" s="1211"/>
      <c r="BW19" s="1211"/>
      <c r="BX19" s="1211"/>
      <c r="BY19" s="1211"/>
      <c r="BZ19" s="1211"/>
      <c r="CA19" s="1211"/>
      <c r="CB19" s="1211"/>
      <c r="CC19" s="1211"/>
      <c r="CD19" s="1220"/>
      <c r="CE19" s="6"/>
      <c r="CF19" s="6"/>
    </row>
    <row r="20" spans="1:84" ht="12" customHeight="1">
      <c r="A20" s="1178">
        <v>8</v>
      </c>
      <c r="B20" s="1180"/>
      <c r="C20" s="1169" t="s">
        <v>1091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0"/>
      <c r="O20" s="1170"/>
      <c r="P20" s="1170"/>
      <c r="Q20" s="1170"/>
      <c r="R20" s="1170"/>
      <c r="S20" s="1170"/>
      <c r="T20" s="1170"/>
      <c r="U20" s="1170"/>
      <c r="V20" s="1170"/>
      <c r="W20" s="1170"/>
      <c r="X20" s="1170"/>
      <c r="Y20" s="1170"/>
      <c r="Z20" s="1171"/>
      <c r="AA20" s="1172" t="s">
        <v>1083</v>
      </c>
      <c r="AB20" s="1173"/>
      <c r="AC20" s="1173"/>
      <c r="AD20" s="1173"/>
      <c r="AE20" s="1173"/>
      <c r="AF20" s="1174"/>
      <c r="AG20" s="1178">
        <v>610</v>
      </c>
      <c r="AH20" s="1179"/>
      <c r="AI20" s="1179"/>
      <c r="AJ20" s="1179"/>
      <c r="AK20" s="1179"/>
      <c r="AL20" s="1179"/>
      <c r="AM20" s="1179"/>
      <c r="AN20" s="1179"/>
      <c r="AO20" s="1179"/>
      <c r="AP20" s="1179"/>
      <c r="AQ20" s="1179"/>
      <c r="AR20" s="1179"/>
      <c r="AS20" s="1179"/>
      <c r="AT20" s="1179"/>
      <c r="AU20" s="1179"/>
      <c r="AV20" s="1179"/>
      <c r="AW20" s="1179"/>
      <c r="AX20" s="1179"/>
      <c r="AY20" s="1179"/>
      <c r="AZ20" s="1179"/>
      <c r="BA20" s="1179"/>
      <c r="BB20" s="1179"/>
      <c r="BC20" s="1180"/>
      <c r="BD20" s="1219"/>
      <c r="BE20" s="1211"/>
      <c r="BF20" s="1211"/>
      <c r="BG20" s="1211"/>
      <c r="BH20" s="1211"/>
      <c r="BI20" s="1211"/>
      <c r="BJ20" s="1211"/>
      <c r="BK20" s="1211"/>
      <c r="BL20" s="1211"/>
      <c r="BM20" s="1211"/>
      <c r="BN20" s="1211"/>
      <c r="BO20" s="1211"/>
      <c r="BP20" s="1211"/>
      <c r="BQ20" s="1211"/>
      <c r="BR20" s="1211"/>
      <c r="BS20" s="1211"/>
      <c r="BT20" s="1211"/>
      <c r="BU20" s="1211"/>
      <c r="BV20" s="1211"/>
      <c r="BW20" s="1211"/>
      <c r="BX20" s="1211"/>
      <c r="BY20" s="1211"/>
      <c r="BZ20" s="1211"/>
      <c r="CA20" s="1211"/>
      <c r="CB20" s="1211"/>
      <c r="CC20" s="1211"/>
      <c r="CD20" s="1220"/>
      <c r="CE20" s="6"/>
      <c r="CF20" s="6"/>
    </row>
    <row r="21" spans="1:84" ht="12" customHeight="1">
      <c r="A21" s="1178">
        <v>9</v>
      </c>
      <c r="B21" s="1180"/>
      <c r="C21" s="1169" t="s">
        <v>1092</v>
      </c>
      <c r="D21" s="1170"/>
      <c r="E21" s="1170"/>
      <c r="F21" s="1170"/>
      <c r="G21" s="1170"/>
      <c r="H21" s="1170"/>
      <c r="I21" s="1170"/>
      <c r="J21" s="1170"/>
      <c r="K21" s="1170"/>
      <c r="L21" s="1170"/>
      <c r="M21" s="1170"/>
      <c r="N21" s="1170"/>
      <c r="O21" s="1170"/>
      <c r="P21" s="1170"/>
      <c r="Q21" s="1170"/>
      <c r="R21" s="1170"/>
      <c r="S21" s="1170"/>
      <c r="T21" s="1170"/>
      <c r="U21" s="1170"/>
      <c r="V21" s="1170"/>
      <c r="W21" s="1170"/>
      <c r="X21" s="1170"/>
      <c r="Y21" s="1170"/>
      <c r="Z21" s="1171"/>
      <c r="AA21" s="1172" t="s">
        <v>1083</v>
      </c>
      <c r="AB21" s="1173"/>
      <c r="AC21" s="1173"/>
      <c r="AD21" s="1173"/>
      <c r="AE21" s="1173"/>
      <c r="AF21" s="1174"/>
      <c r="AG21" s="1178">
        <v>535</v>
      </c>
      <c r="AH21" s="1179"/>
      <c r="AI21" s="1179"/>
      <c r="AJ21" s="1179"/>
      <c r="AK21" s="1179"/>
      <c r="AL21" s="1179"/>
      <c r="AM21" s="1179"/>
      <c r="AN21" s="1179"/>
      <c r="AO21" s="1179"/>
      <c r="AP21" s="1179"/>
      <c r="AQ21" s="1179"/>
      <c r="AR21" s="1179"/>
      <c r="AS21" s="1179"/>
      <c r="AT21" s="1179"/>
      <c r="AU21" s="1179"/>
      <c r="AV21" s="1179"/>
      <c r="AW21" s="1179"/>
      <c r="AX21" s="1179"/>
      <c r="AY21" s="1179"/>
      <c r="AZ21" s="1179"/>
      <c r="BA21" s="1179"/>
      <c r="BB21" s="1179"/>
      <c r="BC21" s="1180"/>
      <c r="BD21" s="1219"/>
      <c r="BE21" s="1211"/>
      <c r="BF21" s="1211"/>
      <c r="BG21" s="1211"/>
      <c r="BH21" s="1211"/>
      <c r="BI21" s="1211"/>
      <c r="BJ21" s="1211"/>
      <c r="BK21" s="1211"/>
      <c r="BL21" s="1211"/>
      <c r="BM21" s="1211"/>
      <c r="BN21" s="1211"/>
      <c r="BO21" s="1211"/>
      <c r="BP21" s="1211"/>
      <c r="BQ21" s="1211"/>
      <c r="BR21" s="1211"/>
      <c r="BS21" s="1211"/>
      <c r="BT21" s="1211"/>
      <c r="BU21" s="1211"/>
      <c r="BV21" s="1211"/>
      <c r="BW21" s="1211"/>
      <c r="BX21" s="1211"/>
      <c r="BY21" s="1211"/>
      <c r="BZ21" s="1211"/>
      <c r="CA21" s="1211"/>
      <c r="CB21" s="1211"/>
      <c r="CC21" s="1211"/>
      <c r="CD21" s="1220"/>
      <c r="CE21" s="6"/>
      <c r="CF21" s="6"/>
    </row>
    <row r="22" spans="1:84" ht="12" customHeight="1">
      <c r="A22" s="1178">
        <v>10</v>
      </c>
      <c r="B22" s="1180"/>
      <c r="C22" s="1169" t="s">
        <v>1093</v>
      </c>
      <c r="D22" s="1170"/>
      <c r="E22" s="1170"/>
      <c r="F22" s="1170"/>
      <c r="G22" s="1170"/>
      <c r="H22" s="1170"/>
      <c r="I22" s="1170"/>
      <c r="J22" s="1170"/>
      <c r="K22" s="1170"/>
      <c r="L22" s="1170"/>
      <c r="M22" s="1170"/>
      <c r="N22" s="1170"/>
      <c r="O22" s="1170"/>
      <c r="P22" s="1170"/>
      <c r="Q22" s="1170"/>
      <c r="R22" s="1170"/>
      <c r="S22" s="1170"/>
      <c r="T22" s="1170"/>
      <c r="U22" s="1170"/>
      <c r="V22" s="1170"/>
      <c r="W22" s="1170"/>
      <c r="X22" s="1170"/>
      <c r="Y22" s="1170"/>
      <c r="Z22" s="1171"/>
      <c r="AA22" s="1172" t="s">
        <v>1083</v>
      </c>
      <c r="AB22" s="1173"/>
      <c r="AC22" s="1173"/>
      <c r="AD22" s="1173"/>
      <c r="AE22" s="1173"/>
      <c r="AF22" s="1174"/>
      <c r="AG22" s="1178">
        <v>130</v>
      </c>
      <c r="AH22" s="1179"/>
      <c r="AI22" s="1179"/>
      <c r="AJ22" s="1179"/>
      <c r="AK22" s="1179"/>
      <c r="AL22" s="1179"/>
      <c r="AM22" s="1179"/>
      <c r="AN22" s="1179"/>
      <c r="AO22" s="1179"/>
      <c r="AP22" s="1179"/>
      <c r="AQ22" s="1179"/>
      <c r="AR22" s="1179"/>
      <c r="AS22" s="1179"/>
      <c r="AT22" s="1179"/>
      <c r="AU22" s="1179"/>
      <c r="AV22" s="1179"/>
      <c r="AW22" s="1179"/>
      <c r="AX22" s="1179"/>
      <c r="AY22" s="1179"/>
      <c r="AZ22" s="1179"/>
      <c r="BA22" s="1179"/>
      <c r="BB22" s="1179"/>
      <c r="BC22" s="1180"/>
      <c r="BD22" s="1219"/>
      <c r="BE22" s="1211"/>
      <c r="BF22" s="1211"/>
      <c r="BG22" s="1211"/>
      <c r="BH22" s="1211"/>
      <c r="BI22" s="1211"/>
      <c r="BJ22" s="1211"/>
      <c r="BK22" s="1211"/>
      <c r="BL22" s="1211"/>
      <c r="BM22" s="1211"/>
      <c r="BN22" s="1211"/>
      <c r="BO22" s="1211"/>
      <c r="BP22" s="1211"/>
      <c r="BQ22" s="1211"/>
      <c r="BR22" s="1211"/>
      <c r="BS22" s="1211"/>
      <c r="BT22" s="1211"/>
      <c r="BU22" s="1211"/>
      <c r="BV22" s="1211"/>
      <c r="BW22" s="1211"/>
      <c r="BX22" s="1211"/>
      <c r="BY22" s="1211"/>
      <c r="BZ22" s="1211"/>
      <c r="CA22" s="1211"/>
      <c r="CB22" s="1211"/>
      <c r="CC22" s="1211"/>
      <c r="CD22" s="1220"/>
      <c r="CE22" s="6"/>
      <c r="CF22" s="6"/>
    </row>
    <row r="23" spans="1:84" ht="12" customHeight="1">
      <c r="A23" s="1178">
        <v>11</v>
      </c>
      <c r="B23" s="1180"/>
      <c r="C23" s="1169" t="s">
        <v>1094</v>
      </c>
      <c r="D23" s="1170"/>
      <c r="E23" s="1170"/>
      <c r="F23" s="1170"/>
      <c r="G23" s="1170"/>
      <c r="H23" s="1170"/>
      <c r="I23" s="1170"/>
      <c r="J23" s="1170"/>
      <c r="K23" s="1170"/>
      <c r="L23" s="1170"/>
      <c r="M23" s="1170"/>
      <c r="N23" s="1170"/>
      <c r="O23" s="1170"/>
      <c r="P23" s="1170"/>
      <c r="Q23" s="1170"/>
      <c r="R23" s="1170"/>
      <c r="S23" s="1170"/>
      <c r="T23" s="1170"/>
      <c r="U23" s="1170"/>
      <c r="V23" s="1170"/>
      <c r="W23" s="1170"/>
      <c r="X23" s="1170"/>
      <c r="Y23" s="1170"/>
      <c r="Z23" s="1171"/>
      <c r="AA23" s="1172" t="s">
        <v>1083</v>
      </c>
      <c r="AB23" s="1173"/>
      <c r="AC23" s="1173"/>
      <c r="AD23" s="1173"/>
      <c r="AE23" s="1173"/>
      <c r="AF23" s="1174"/>
      <c r="AG23" s="1172" t="s">
        <v>1095</v>
      </c>
      <c r="AH23" s="1173"/>
      <c r="AI23" s="1173"/>
      <c r="AJ23" s="1173"/>
      <c r="AK23" s="1173"/>
      <c r="AL23" s="1173"/>
      <c r="AM23" s="1173"/>
      <c r="AN23" s="1173"/>
      <c r="AO23" s="1173"/>
      <c r="AP23" s="1173"/>
      <c r="AQ23" s="1173"/>
      <c r="AR23" s="1173"/>
      <c r="AS23" s="1173"/>
      <c r="AT23" s="1173"/>
      <c r="AU23" s="1173"/>
      <c r="AV23" s="1173"/>
      <c r="AW23" s="1173"/>
      <c r="AX23" s="1173"/>
      <c r="AY23" s="1173"/>
      <c r="AZ23" s="1173"/>
      <c r="BA23" s="1173"/>
      <c r="BB23" s="1173"/>
      <c r="BC23" s="1174"/>
      <c r="BD23" s="1219"/>
      <c r="BE23" s="1211"/>
      <c r="BF23" s="1211"/>
      <c r="BG23" s="1211"/>
      <c r="BH23" s="1211"/>
      <c r="BI23" s="1211"/>
      <c r="BJ23" s="1211"/>
      <c r="BK23" s="1211"/>
      <c r="BL23" s="1211"/>
      <c r="BM23" s="1211"/>
      <c r="BN23" s="1211"/>
      <c r="BO23" s="1211"/>
      <c r="BP23" s="1211"/>
      <c r="BQ23" s="1211"/>
      <c r="BR23" s="1211"/>
      <c r="BS23" s="1211"/>
      <c r="BT23" s="1211"/>
      <c r="BU23" s="1211"/>
      <c r="BV23" s="1211"/>
      <c r="BW23" s="1211"/>
      <c r="BX23" s="1211"/>
      <c r="BY23" s="1211"/>
      <c r="BZ23" s="1211"/>
      <c r="CA23" s="1211"/>
      <c r="CB23" s="1211"/>
      <c r="CC23" s="1211"/>
      <c r="CD23" s="1220"/>
      <c r="CE23" s="6"/>
      <c r="CF23" s="6"/>
    </row>
    <row r="24" spans="1:84" ht="12" customHeight="1">
      <c r="A24" s="1178">
        <v>12</v>
      </c>
      <c r="B24" s="1180"/>
      <c r="C24" s="1169" t="s">
        <v>1096</v>
      </c>
      <c r="D24" s="1170"/>
      <c r="E24" s="1170"/>
      <c r="F24" s="1170"/>
      <c r="G24" s="1170"/>
      <c r="H24" s="1170"/>
      <c r="I24" s="1170"/>
      <c r="J24" s="1170"/>
      <c r="K24" s="1170"/>
      <c r="L24" s="1170"/>
      <c r="M24" s="1170"/>
      <c r="N24" s="1170"/>
      <c r="O24" s="1170"/>
      <c r="P24" s="1170"/>
      <c r="Q24" s="1170"/>
      <c r="R24" s="1170"/>
      <c r="S24" s="1170"/>
      <c r="T24" s="1170"/>
      <c r="U24" s="1170"/>
      <c r="V24" s="1170"/>
      <c r="W24" s="1170"/>
      <c r="X24" s="1170"/>
      <c r="Y24" s="1170"/>
      <c r="Z24" s="1171"/>
      <c r="AA24" s="1172" t="s">
        <v>1083</v>
      </c>
      <c r="AB24" s="1173"/>
      <c r="AC24" s="1173"/>
      <c r="AD24" s="1173"/>
      <c r="AE24" s="1173"/>
      <c r="AF24" s="1174"/>
      <c r="AG24" s="1178">
        <v>685</v>
      </c>
      <c r="AH24" s="1179"/>
      <c r="AI24" s="1179"/>
      <c r="AJ24" s="1179"/>
      <c r="AK24" s="1179"/>
      <c r="AL24" s="1179"/>
      <c r="AM24" s="1179"/>
      <c r="AN24" s="1179"/>
      <c r="AO24" s="1179"/>
      <c r="AP24" s="1179"/>
      <c r="AQ24" s="1179"/>
      <c r="AR24" s="1179"/>
      <c r="AS24" s="1179"/>
      <c r="AT24" s="1179"/>
      <c r="AU24" s="1179"/>
      <c r="AV24" s="1179"/>
      <c r="AW24" s="1179"/>
      <c r="AX24" s="1179"/>
      <c r="AY24" s="1179"/>
      <c r="AZ24" s="1179"/>
      <c r="BA24" s="1179"/>
      <c r="BB24" s="1179"/>
      <c r="BC24" s="1180"/>
      <c r="BD24" s="1219"/>
      <c r="BE24" s="1211"/>
      <c r="BF24" s="1211"/>
      <c r="BG24" s="1211"/>
      <c r="BH24" s="1211"/>
      <c r="BI24" s="1211"/>
      <c r="BJ24" s="1211"/>
      <c r="BK24" s="1211"/>
      <c r="BL24" s="1211"/>
      <c r="BM24" s="1211"/>
      <c r="BN24" s="1211"/>
      <c r="BO24" s="1211"/>
      <c r="BP24" s="1211"/>
      <c r="BQ24" s="1211"/>
      <c r="BR24" s="1211"/>
      <c r="BS24" s="1211"/>
      <c r="BT24" s="1211"/>
      <c r="BU24" s="1211"/>
      <c r="BV24" s="1211"/>
      <c r="BW24" s="1211"/>
      <c r="BX24" s="1211"/>
      <c r="BY24" s="1211"/>
      <c r="BZ24" s="1211"/>
      <c r="CA24" s="1211"/>
      <c r="CB24" s="1211"/>
      <c r="CC24" s="1211"/>
      <c r="CD24" s="1220"/>
      <c r="CE24" s="6"/>
      <c r="CF24" s="6"/>
    </row>
    <row r="25" spans="1:84" ht="12" customHeight="1">
      <c r="A25" s="1178">
        <v>13</v>
      </c>
      <c r="B25" s="1180"/>
      <c r="C25" s="1169" t="s">
        <v>1097</v>
      </c>
      <c r="D25" s="1170"/>
      <c r="E25" s="1170"/>
      <c r="F25" s="1170"/>
      <c r="G25" s="1170"/>
      <c r="H25" s="1170"/>
      <c r="I25" s="1170"/>
      <c r="J25" s="1170"/>
      <c r="K25" s="1170"/>
      <c r="L25" s="1170"/>
      <c r="M25" s="1170"/>
      <c r="N25" s="1170"/>
      <c r="O25" s="1170"/>
      <c r="P25" s="1170"/>
      <c r="Q25" s="1170"/>
      <c r="R25" s="1170"/>
      <c r="S25" s="1170"/>
      <c r="T25" s="1170"/>
      <c r="U25" s="1170"/>
      <c r="V25" s="1170"/>
      <c r="W25" s="1170"/>
      <c r="X25" s="1170"/>
      <c r="Y25" s="1170"/>
      <c r="Z25" s="1171"/>
      <c r="AA25" s="1172" t="s">
        <v>1083</v>
      </c>
      <c r="AB25" s="1173"/>
      <c r="AC25" s="1173"/>
      <c r="AD25" s="1173"/>
      <c r="AE25" s="1173"/>
      <c r="AF25" s="1174"/>
      <c r="AG25" s="1172" t="s">
        <v>1098</v>
      </c>
      <c r="AH25" s="1173"/>
      <c r="AI25" s="1173"/>
      <c r="AJ25" s="1173"/>
      <c r="AK25" s="1173"/>
      <c r="AL25" s="1173"/>
      <c r="AM25" s="1173"/>
      <c r="AN25" s="1173"/>
      <c r="AO25" s="1173"/>
      <c r="AP25" s="1173"/>
      <c r="AQ25" s="1173"/>
      <c r="AR25" s="1173"/>
      <c r="AS25" s="1173"/>
      <c r="AT25" s="1173"/>
      <c r="AU25" s="1173"/>
      <c r="AV25" s="1173"/>
      <c r="AW25" s="1173"/>
      <c r="AX25" s="1173"/>
      <c r="AY25" s="1173"/>
      <c r="AZ25" s="1173"/>
      <c r="BA25" s="1173"/>
      <c r="BB25" s="1173"/>
      <c r="BC25" s="1174"/>
      <c r="BD25" s="1219"/>
      <c r="BE25" s="1211"/>
      <c r="BF25" s="1211"/>
      <c r="BG25" s="1211"/>
      <c r="BH25" s="1211"/>
      <c r="BI25" s="1211"/>
      <c r="BJ25" s="1211"/>
      <c r="BK25" s="1211"/>
      <c r="BL25" s="1211"/>
      <c r="BM25" s="1211"/>
      <c r="BN25" s="1211"/>
      <c r="BO25" s="1211"/>
      <c r="BP25" s="1211"/>
      <c r="BQ25" s="1211"/>
      <c r="BR25" s="1211"/>
      <c r="BS25" s="1211"/>
      <c r="BT25" s="1211"/>
      <c r="BU25" s="1211"/>
      <c r="BV25" s="1211"/>
      <c r="BW25" s="1211"/>
      <c r="BX25" s="1211"/>
      <c r="BY25" s="1211"/>
      <c r="BZ25" s="1211"/>
      <c r="CA25" s="1211"/>
      <c r="CB25" s="1211"/>
      <c r="CC25" s="1211"/>
      <c r="CD25" s="1220"/>
      <c r="CE25" s="6"/>
      <c r="CF25" s="6"/>
    </row>
    <row r="26" spans="1:84" ht="12" customHeight="1">
      <c r="A26" s="1178">
        <v>14</v>
      </c>
      <c r="B26" s="1180"/>
      <c r="C26" s="1169" t="s">
        <v>1099</v>
      </c>
      <c r="D26" s="1170"/>
      <c r="E26" s="1170"/>
      <c r="F26" s="1170"/>
      <c r="G26" s="1170"/>
      <c r="H26" s="1170"/>
      <c r="I26" s="1170"/>
      <c r="J26" s="1170"/>
      <c r="K26" s="1170"/>
      <c r="L26" s="1170"/>
      <c r="M26" s="1170"/>
      <c r="N26" s="1170"/>
      <c r="O26" s="1170"/>
      <c r="P26" s="1170"/>
      <c r="Q26" s="1170"/>
      <c r="R26" s="1170"/>
      <c r="S26" s="1170"/>
      <c r="T26" s="1170"/>
      <c r="U26" s="1170"/>
      <c r="V26" s="1170"/>
      <c r="W26" s="1170"/>
      <c r="X26" s="1170"/>
      <c r="Y26" s="1170"/>
      <c r="Z26" s="1171"/>
      <c r="AA26" s="1172" t="s">
        <v>1083</v>
      </c>
      <c r="AB26" s="1173"/>
      <c r="AC26" s="1173"/>
      <c r="AD26" s="1173"/>
      <c r="AE26" s="1173"/>
      <c r="AF26" s="1174"/>
      <c r="AG26" s="1178">
        <v>485</v>
      </c>
      <c r="AH26" s="1179"/>
      <c r="AI26" s="1179"/>
      <c r="AJ26" s="1179"/>
      <c r="AK26" s="1179"/>
      <c r="AL26" s="1179"/>
      <c r="AM26" s="1179"/>
      <c r="AN26" s="1179"/>
      <c r="AO26" s="1179"/>
      <c r="AP26" s="1179"/>
      <c r="AQ26" s="1179"/>
      <c r="AR26" s="1179"/>
      <c r="AS26" s="1179"/>
      <c r="AT26" s="1179"/>
      <c r="AU26" s="1179"/>
      <c r="AV26" s="1179"/>
      <c r="AW26" s="1179"/>
      <c r="AX26" s="1179"/>
      <c r="AY26" s="1179"/>
      <c r="AZ26" s="1179"/>
      <c r="BA26" s="1179"/>
      <c r="BB26" s="1179"/>
      <c r="BC26" s="1180"/>
      <c r="BD26" s="1219"/>
      <c r="BE26" s="1211"/>
      <c r="BF26" s="1211"/>
      <c r="BG26" s="1211"/>
      <c r="BH26" s="1211"/>
      <c r="BI26" s="1211"/>
      <c r="BJ26" s="1211"/>
      <c r="BK26" s="1211"/>
      <c r="BL26" s="1211"/>
      <c r="BM26" s="1211"/>
      <c r="BN26" s="1211"/>
      <c r="BO26" s="1211"/>
      <c r="BP26" s="1211"/>
      <c r="BQ26" s="1211"/>
      <c r="BR26" s="1211"/>
      <c r="BS26" s="1211"/>
      <c r="BT26" s="1211"/>
      <c r="BU26" s="1211"/>
      <c r="BV26" s="1211"/>
      <c r="BW26" s="1211"/>
      <c r="BX26" s="1211"/>
      <c r="BY26" s="1211"/>
      <c r="BZ26" s="1211"/>
      <c r="CA26" s="1211"/>
      <c r="CB26" s="1211"/>
      <c r="CC26" s="1211"/>
      <c r="CD26" s="1220"/>
      <c r="CE26" s="6"/>
      <c r="CF26" s="6"/>
    </row>
    <row r="27" spans="1:84" ht="12" customHeight="1">
      <c r="A27" s="1178">
        <v>15</v>
      </c>
      <c r="B27" s="1180"/>
      <c r="C27" s="1169" t="s">
        <v>1100</v>
      </c>
      <c r="D27" s="1170"/>
      <c r="E27" s="1170"/>
      <c r="F27" s="1170"/>
      <c r="G27" s="1170"/>
      <c r="H27" s="1170"/>
      <c r="I27" s="1170"/>
      <c r="J27" s="1170"/>
      <c r="K27" s="1170"/>
      <c r="L27" s="1170"/>
      <c r="M27" s="1170"/>
      <c r="N27" s="1170"/>
      <c r="O27" s="1170"/>
      <c r="P27" s="1170"/>
      <c r="Q27" s="1170"/>
      <c r="R27" s="1170"/>
      <c r="S27" s="1170"/>
      <c r="T27" s="1170"/>
      <c r="U27" s="1170"/>
      <c r="V27" s="1170"/>
      <c r="W27" s="1170"/>
      <c r="X27" s="1170"/>
      <c r="Y27" s="1170"/>
      <c r="Z27" s="1171"/>
      <c r="AA27" s="1172" t="s">
        <v>1083</v>
      </c>
      <c r="AB27" s="1173"/>
      <c r="AC27" s="1173"/>
      <c r="AD27" s="1173"/>
      <c r="AE27" s="1173"/>
      <c r="AF27" s="1174"/>
      <c r="AG27" s="1178">
        <v>155</v>
      </c>
      <c r="AH27" s="1179"/>
      <c r="AI27" s="1179"/>
      <c r="AJ27" s="1179"/>
      <c r="AK27" s="1179"/>
      <c r="AL27" s="1179"/>
      <c r="AM27" s="1179"/>
      <c r="AN27" s="1179"/>
      <c r="AO27" s="1179"/>
      <c r="AP27" s="1179"/>
      <c r="AQ27" s="1179"/>
      <c r="AR27" s="1179"/>
      <c r="AS27" s="1179"/>
      <c r="AT27" s="1179"/>
      <c r="AU27" s="1179"/>
      <c r="AV27" s="1179"/>
      <c r="AW27" s="1179"/>
      <c r="AX27" s="1179"/>
      <c r="AY27" s="1179"/>
      <c r="AZ27" s="1179"/>
      <c r="BA27" s="1179"/>
      <c r="BB27" s="1179"/>
      <c r="BC27" s="1180"/>
      <c r="BD27" s="1219"/>
      <c r="BE27" s="1211"/>
      <c r="BF27" s="1211"/>
      <c r="BG27" s="1211"/>
      <c r="BH27" s="1211"/>
      <c r="BI27" s="1211"/>
      <c r="BJ27" s="1211"/>
      <c r="BK27" s="1211"/>
      <c r="BL27" s="1211"/>
      <c r="BM27" s="1211"/>
      <c r="BN27" s="1211"/>
      <c r="BO27" s="1211"/>
      <c r="BP27" s="1211"/>
      <c r="BQ27" s="1211"/>
      <c r="BR27" s="1211"/>
      <c r="BS27" s="1211"/>
      <c r="BT27" s="1211"/>
      <c r="BU27" s="1211"/>
      <c r="BV27" s="1211"/>
      <c r="BW27" s="1211"/>
      <c r="BX27" s="1211"/>
      <c r="BY27" s="1211"/>
      <c r="BZ27" s="1211"/>
      <c r="CA27" s="1211"/>
      <c r="CB27" s="1211"/>
      <c r="CC27" s="1211"/>
      <c r="CD27" s="1220"/>
      <c r="CE27" s="6"/>
      <c r="CF27" s="6"/>
    </row>
    <row r="28" spans="1:84" ht="12" customHeight="1">
      <c r="A28" s="1178">
        <v>16</v>
      </c>
      <c r="B28" s="1180"/>
      <c r="C28" s="1169" t="s">
        <v>1101</v>
      </c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  <c r="O28" s="1170"/>
      <c r="P28" s="1170"/>
      <c r="Q28" s="1170"/>
      <c r="R28" s="1170"/>
      <c r="S28" s="1170"/>
      <c r="T28" s="1170"/>
      <c r="U28" s="1170"/>
      <c r="V28" s="1170"/>
      <c r="W28" s="1170"/>
      <c r="X28" s="1170"/>
      <c r="Y28" s="1170"/>
      <c r="Z28" s="1171"/>
      <c r="AA28" s="1172" t="s">
        <v>1083</v>
      </c>
      <c r="AB28" s="1173"/>
      <c r="AC28" s="1173"/>
      <c r="AD28" s="1173"/>
      <c r="AE28" s="1173"/>
      <c r="AF28" s="1174"/>
      <c r="AG28" s="1178">
        <v>130</v>
      </c>
      <c r="AH28" s="1179"/>
      <c r="AI28" s="1179"/>
      <c r="AJ28" s="1179"/>
      <c r="AK28" s="1179"/>
      <c r="AL28" s="1179"/>
      <c r="AM28" s="1179"/>
      <c r="AN28" s="1179"/>
      <c r="AO28" s="1179"/>
      <c r="AP28" s="1179"/>
      <c r="AQ28" s="1179"/>
      <c r="AR28" s="1179"/>
      <c r="AS28" s="1179"/>
      <c r="AT28" s="1179"/>
      <c r="AU28" s="1179"/>
      <c r="AV28" s="1179"/>
      <c r="AW28" s="1179"/>
      <c r="AX28" s="1179"/>
      <c r="AY28" s="1179"/>
      <c r="AZ28" s="1179"/>
      <c r="BA28" s="1179"/>
      <c r="BB28" s="1179"/>
      <c r="BC28" s="1180"/>
      <c r="BD28" s="1219"/>
      <c r="BE28" s="1211"/>
      <c r="BF28" s="1211"/>
      <c r="BG28" s="1211"/>
      <c r="BH28" s="1211"/>
      <c r="BI28" s="1211"/>
      <c r="BJ28" s="1211"/>
      <c r="BK28" s="1211"/>
      <c r="BL28" s="1211"/>
      <c r="BM28" s="1211"/>
      <c r="BN28" s="1211"/>
      <c r="BO28" s="1211"/>
      <c r="BP28" s="1211"/>
      <c r="BQ28" s="1211"/>
      <c r="BR28" s="1211"/>
      <c r="BS28" s="1211"/>
      <c r="BT28" s="1211"/>
      <c r="BU28" s="1211"/>
      <c r="BV28" s="1211"/>
      <c r="BW28" s="1211"/>
      <c r="BX28" s="1211"/>
      <c r="BY28" s="1211"/>
      <c r="BZ28" s="1211"/>
      <c r="CA28" s="1211"/>
      <c r="CB28" s="1211"/>
      <c r="CC28" s="1211"/>
      <c r="CD28" s="1220"/>
      <c r="CE28" s="6"/>
      <c r="CF28" s="6"/>
    </row>
    <row r="29" spans="1:84" ht="12" customHeight="1">
      <c r="A29" s="1178">
        <v>17</v>
      </c>
      <c r="B29" s="1180"/>
      <c r="C29" s="1169" t="s">
        <v>1102</v>
      </c>
      <c r="D29" s="1170"/>
      <c r="E29" s="1170"/>
      <c r="F29" s="1170"/>
      <c r="G29" s="1170"/>
      <c r="H29" s="1170"/>
      <c r="I29" s="1170"/>
      <c r="J29" s="1170"/>
      <c r="K29" s="1170"/>
      <c r="L29" s="1170"/>
      <c r="M29" s="1170"/>
      <c r="N29" s="1170"/>
      <c r="O29" s="1170"/>
      <c r="P29" s="1170"/>
      <c r="Q29" s="1170"/>
      <c r="R29" s="1170"/>
      <c r="S29" s="1170"/>
      <c r="T29" s="1170"/>
      <c r="U29" s="1170"/>
      <c r="V29" s="1170"/>
      <c r="W29" s="1170"/>
      <c r="X29" s="1170"/>
      <c r="Y29" s="1170"/>
      <c r="Z29" s="1171"/>
      <c r="AA29" s="1172" t="s">
        <v>1083</v>
      </c>
      <c r="AB29" s="1173"/>
      <c r="AC29" s="1173"/>
      <c r="AD29" s="1173"/>
      <c r="AE29" s="1173"/>
      <c r="AF29" s="1174"/>
      <c r="AG29" s="1178">
        <v>290</v>
      </c>
      <c r="AH29" s="1179"/>
      <c r="AI29" s="1179"/>
      <c r="AJ29" s="1179"/>
      <c r="AK29" s="1179"/>
      <c r="AL29" s="1179"/>
      <c r="AM29" s="1179"/>
      <c r="AN29" s="1179"/>
      <c r="AO29" s="1179"/>
      <c r="AP29" s="1179"/>
      <c r="AQ29" s="1179"/>
      <c r="AR29" s="1179"/>
      <c r="AS29" s="1179"/>
      <c r="AT29" s="1179"/>
      <c r="AU29" s="1179"/>
      <c r="AV29" s="1179"/>
      <c r="AW29" s="1179"/>
      <c r="AX29" s="1179"/>
      <c r="AY29" s="1179"/>
      <c r="AZ29" s="1179"/>
      <c r="BA29" s="1179"/>
      <c r="BB29" s="1179"/>
      <c r="BC29" s="1180"/>
      <c r="BD29" s="1221"/>
      <c r="BE29" s="1222"/>
      <c r="BF29" s="1222"/>
      <c r="BG29" s="1222"/>
      <c r="BH29" s="1222"/>
      <c r="BI29" s="1222"/>
      <c r="BJ29" s="1222"/>
      <c r="BK29" s="1222"/>
      <c r="BL29" s="1222"/>
      <c r="BM29" s="1222"/>
      <c r="BN29" s="1222"/>
      <c r="BO29" s="1222"/>
      <c r="BP29" s="1222"/>
      <c r="BQ29" s="1222"/>
      <c r="BR29" s="1222"/>
      <c r="BS29" s="1222"/>
      <c r="BT29" s="1222"/>
      <c r="BU29" s="1222"/>
      <c r="BV29" s="1222"/>
      <c r="BW29" s="1222"/>
      <c r="BX29" s="1222"/>
      <c r="BY29" s="1222"/>
      <c r="BZ29" s="1222"/>
      <c r="CA29" s="1222"/>
      <c r="CB29" s="1222"/>
      <c r="CC29" s="1222"/>
      <c r="CD29" s="1223"/>
      <c r="CE29" s="6"/>
      <c r="CF29" s="6"/>
    </row>
    <row r="30" spans="1:84">
      <c r="A30" s="1194" t="s">
        <v>1103</v>
      </c>
      <c r="B30" s="1195"/>
      <c r="C30" s="1195"/>
      <c r="D30" s="1195"/>
      <c r="E30" s="1195"/>
      <c r="F30" s="1195"/>
      <c r="G30" s="1195"/>
      <c r="H30" s="1195"/>
      <c r="I30" s="1195"/>
      <c r="J30" s="1195"/>
      <c r="K30" s="1195"/>
      <c r="L30" s="1195"/>
      <c r="M30" s="1195"/>
      <c r="N30" s="1195"/>
      <c r="O30" s="1195"/>
      <c r="P30" s="1195"/>
      <c r="Q30" s="1195"/>
      <c r="R30" s="1195"/>
      <c r="S30" s="1195"/>
      <c r="T30" s="1195"/>
      <c r="U30" s="1195"/>
      <c r="V30" s="1195"/>
      <c r="W30" s="1195"/>
      <c r="X30" s="1195"/>
      <c r="Y30" s="1195"/>
      <c r="Z30" s="1195"/>
      <c r="AA30" s="1195"/>
      <c r="AB30" s="1195"/>
      <c r="AC30" s="1195"/>
      <c r="AD30" s="1195"/>
      <c r="AE30" s="1195"/>
      <c r="AF30" s="1195"/>
      <c r="AG30" s="1195"/>
      <c r="AH30" s="1195"/>
      <c r="AI30" s="1195"/>
      <c r="AJ30" s="1195"/>
      <c r="AK30" s="1195"/>
      <c r="AL30" s="1195"/>
      <c r="AM30" s="1195"/>
      <c r="AN30" s="1195"/>
      <c r="AO30" s="1195"/>
      <c r="AP30" s="1195"/>
      <c r="AQ30" s="1195"/>
      <c r="AR30" s="1195"/>
      <c r="AS30" s="1195"/>
      <c r="AT30" s="1195"/>
      <c r="AU30" s="1195"/>
      <c r="AV30" s="1195"/>
      <c r="AW30" s="1195"/>
      <c r="AX30" s="1195"/>
      <c r="AY30" s="1195"/>
      <c r="AZ30" s="1195"/>
      <c r="BA30" s="1195"/>
      <c r="BB30" s="1195"/>
      <c r="BC30" s="1195"/>
      <c r="BD30" s="1195"/>
      <c r="BE30" s="1195"/>
      <c r="BF30" s="1195"/>
      <c r="BG30" s="1195"/>
      <c r="BH30" s="1195"/>
      <c r="BI30" s="1195"/>
      <c r="BJ30" s="1195"/>
      <c r="BK30" s="1195"/>
      <c r="BL30" s="1195"/>
      <c r="BM30" s="1195"/>
      <c r="BN30" s="1195"/>
      <c r="BO30" s="1195"/>
      <c r="BP30" s="1195"/>
      <c r="BQ30" s="1195"/>
      <c r="BR30" s="1195"/>
      <c r="BS30" s="1195"/>
      <c r="BT30" s="1195"/>
      <c r="BU30" s="1195"/>
      <c r="BV30" s="1195"/>
      <c r="BW30" s="1195"/>
      <c r="BX30" s="1195"/>
      <c r="BY30" s="1195"/>
      <c r="BZ30" s="1195"/>
      <c r="CA30" s="1195"/>
      <c r="CB30" s="1195"/>
      <c r="CC30" s="1195"/>
      <c r="CD30" s="1196"/>
      <c r="CE30" s="6"/>
      <c r="CF30" s="6"/>
    </row>
    <row r="31" spans="1:84">
      <c r="A31" s="1198"/>
      <c r="B31" s="1199"/>
      <c r="C31" s="1199"/>
      <c r="D31" s="1199"/>
      <c r="E31" s="1199"/>
      <c r="F31" s="1199"/>
      <c r="G31" s="1199"/>
      <c r="H31" s="1199"/>
      <c r="I31" s="1199"/>
      <c r="J31" s="1199"/>
      <c r="K31" s="1199"/>
      <c r="L31" s="1199"/>
      <c r="M31" s="1199"/>
      <c r="N31" s="1199"/>
      <c r="O31" s="1199"/>
      <c r="P31" s="1199"/>
      <c r="Q31" s="1199"/>
      <c r="R31" s="1199"/>
      <c r="S31" s="1199"/>
      <c r="T31" s="1199"/>
      <c r="U31" s="1199"/>
      <c r="V31" s="1199"/>
      <c r="W31" s="1199"/>
      <c r="X31" s="1199"/>
      <c r="Y31" s="1199"/>
      <c r="Z31" s="1199"/>
      <c r="AA31" s="1199"/>
      <c r="AB31" s="1199"/>
      <c r="AC31" s="1199"/>
      <c r="AD31" s="1199"/>
      <c r="AE31" s="1199"/>
      <c r="AF31" s="1200"/>
      <c r="AG31" s="1201" t="s">
        <v>1104</v>
      </c>
      <c r="AH31" s="1202"/>
      <c r="AI31" s="1202"/>
      <c r="AJ31" s="1202"/>
      <c r="AK31" s="1202"/>
      <c r="AL31" s="1202"/>
      <c r="AM31" s="1202"/>
      <c r="AN31" s="1202"/>
      <c r="AO31" s="1202"/>
      <c r="AP31" s="1202"/>
      <c r="AQ31" s="1203"/>
      <c r="AR31" s="1201" t="s">
        <v>1105</v>
      </c>
      <c r="AS31" s="1202"/>
      <c r="AT31" s="1202"/>
      <c r="AU31" s="1202"/>
      <c r="AV31" s="1202"/>
      <c r="AW31" s="1202"/>
      <c r="AX31" s="1202"/>
      <c r="AY31" s="1202"/>
      <c r="AZ31" s="1202"/>
      <c r="BA31" s="1202"/>
      <c r="BB31" s="1202"/>
      <c r="BC31" s="1203"/>
      <c r="BD31" s="1204"/>
      <c r="BE31" s="1205"/>
      <c r="BF31" s="1205"/>
      <c r="BG31" s="1205"/>
      <c r="BH31" s="1205"/>
      <c r="BI31" s="1205"/>
      <c r="BJ31" s="1205"/>
      <c r="BK31" s="1205"/>
      <c r="BL31" s="1205"/>
      <c r="BM31" s="1205"/>
      <c r="BN31" s="1205"/>
      <c r="BO31" s="1205"/>
      <c r="BP31" s="1205"/>
      <c r="BQ31" s="1205"/>
      <c r="BR31" s="1205"/>
      <c r="BS31" s="1205"/>
      <c r="BT31" s="1205"/>
      <c r="BU31" s="1205"/>
      <c r="BV31" s="1205"/>
      <c r="BW31" s="1205"/>
      <c r="BX31" s="1205"/>
      <c r="BY31" s="1205"/>
      <c r="BZ31" s="1205"/>
      <c r="CA31" s="1205"/>
      <c r="CB31" s="1205"/>
      <c r="CC31" s="1205"/>
      <c r="CD31" s="1206"/>
      <c r="CE31" s="6"/>
      <c r="CF31" s="6"/>
    </row>
    <row r="32" spans="1:84" ht="12" customHeight="1">
      <c r="A32" s="1178">
        <v>1</v>
      </c>
      <c r="B32" s="1180"/>
      <c r="C32" s="1169" t="s">
        <v>1106</v>
      </c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170"/>
      <c r="Y32" s="1170"/>
      <c r="Z32" s="1171"/>
      <c r="AA32" s="1172" t="s">
        <v>1083</v>
      </c>
      <c r="AB32" s="1173"/>
      <c r="AC32" s="1173"/>
      <c r="AD32" s="1173"/>
      <c r="AE32" s="1173"/>
      <c r="AF32" s="1174"/>
      <c r="AG32" s="1178">
        <v>900</v>
      </c>
      <c r="AH32" s="1179"/>
      <c r="AI32" s="1179"/>
      <c r="AJ32" s="1179"/>
      <c r="AK32" s="1179"/>
      <c r="AL32" s="1179"/>
      <c r="AM32" s="1179"/>
      <c r="AN32" s="1179"/>
      <c r="AO32" s="1179"/>
      <c r="AP32" s="1179"/>
      <c r="AQ32" s="1180"/>
      <c r="AR32" s="1172" t="s">
        <v>1107</v>
      </c>
      <c r="AS32" s="1173"/>
      <c r="AT32" s="1173"/>
      <c r="AU32" s="1173"/>
      <c r="AV32" s="1173"/>
      <c r="AW32" s="1173"/>
      <c r="AX32" s="1173"/>
      <c r="AY32" s="1173"/>
      <c r="AZ32" s="1173"/>
      <c r="BA32" s="1173"/>
      <c r="BB32" s="1173"/>
      <c r="BC32" s="1173"/>
      <c r="BD32" s="1207" t="s">
        <v>1108</v>
      </c>
      <c r="BE32" s="1208"/>
      <c r="BF32" s="1208"/>
      <c r="BG32" s="1208"/>
      <c r="BH32" s="1208"/>
      <c r="BI32" s="1208"/>
      <c r="BJ32" s="1208"/>
      <c r="BK32" s="1208"/>
      <c r="BL32" s="1208"/>
      <c r="BM32" s="1208"/>
      <c r="BN32" s="1208"/>
      <c r="BO32" s="1208"/>
      <c r="BP32" s="1208"/>
      <c r="BQ32" s="1208"/>
      <c r="BR32" s="1208"/>
      <c r="BS32" s="1208"/>
      <c r="BT32" s="1208"/>
      <c r="BU32" s="1208"/>
      <c r="BV32" s="1208"/>
      <c r="BW32" s="1208"/>
      <c r="BX32" s="1208"/>
      <c r="BY32" s="1208"/>
      <c r="BZ32" s="1208"/>
      <c r="CA32" s="1208"/>
      <c r="CB32" s="1208"/>
      <c r="CC32" s="1208"/>
      <c r="CD32" s="1209"/>
      <c r="CE32" s="6"/>
      <c r="CF32" s="6"/>
    </row>
    <row r="33" spans="1:84" ht="12" customHeight="1">
      <c r="A33" s="1178">
        <v>2</v>
      </c>
      <c r="B33" s="1180"/>
      <c r="C33" s="1169" t="s">
        <v>1109</v>
      </c>
      <c r="D33" s="1170"/>
      <c r="E33" s="1170"/>
      <c r="F33" s="1170"/>
      <c r="G33" s="1170"/>
      <c r="H33" s="1170"/>
      <c r="I33" s="1170"/>
      <c r="J33" s="1170"/>
      <c r="K33" s="1170"/>
      <c r="L33" s="1170"/>
      <c r="M33" s="1170"/>
      <c r="N33" s="1170"/>
      <c r="O33" s="1170"/>
      <c r="P33" s="1170"/>
      <c r="Q33" s="1170"/>
      <c r="R33" s="1170"/>
      <c r="S33" s="1170"/>
      <c r="T33" s="1170"/>
      <c r="U33" s="1170"/>
      <c r="V33" s="1170"/>
      <c r="W33" s="1170"/>
      <c r="X33" s="1170"/>
      <c r="Y33" s="1170"/>
      <c r="Z33" s="1171"/>
      <c r="AA33" s="1172" t="s">
        <v>1083</v>
      </c>
      <c r="AB33" s="1173"/>
      <c r="AC33" s="1173"/>
      <c r="AD33" s="1173"/>
      <c r="AE33" s="1173"/>
      <c r="AF33" s="1174"/>
      <c r="AG33" s="1178">
        <v>165</v>
      </c>
      <c r="AH33" s="1179"/>
      <c r="AI33" s="1179"/>
      <c r="AJ33" s="1179"/>
      <c r="AK33" s="1179"/>
      <c r="AL33" s="1179"/>
      <c r="AM33" s="1179"/>
      <c r="AN33" s="1179"/>
      <c r="AO33" s="1179"/>
      <c r="AP33" s="1179"/>
      <c r="AQ33" s="1180"/>
      <c r="AR33" s="1178">
        <v>175</v>
      </c>
      <c r="AS33" s="1179"/>
      <c r="AT33" s="1179"/>
      <c r="AU33" s="1179"/>
      <c r="AV33" s="1179"/>
      <c r="AW33" s="1179"/>
      <c r="AX33" s="1179"/>
      <c r="AY33" s="1179"/>
      <c r="AZ33" s="1179"/>
      <c r="BA33" s="1179"/>
      <c r="BB33" s="1179"/>
      <c r="BC33" s="1179"/>
      <c r="BD33" s="1210"/>
      <c r="BE33" s="1211"/>
      <c r="BF33" s="1211"/>
      <c r="BG33" s="1211"/>
      <c r="BH33" s="1211"/>
      <c r="BI33" s="1211"/>
      <c r="BJ33" s="1211"/>
      <c r="BK33" s="1211"/>
      <c r="BL33" s="1211"/>
      <c r="BM33" s="1211"/>
      <c r="BN33" s="1211"/>
      <c r="BO33" s="1211"/>
      <c r="BP33" s="1211"/>
      <c r="BQ33" s="1211"/>
      <c r="BR33" s="1211"/>
      <c r="BS33" s="1211"/>
      <c r="BT33" s="1211"/>
      <c r="BU33" s="1211"/>
      <c r="BV33" s="1211"/>
      <c r="BW33" s="1211"/>
      <c r="BX33" s="1211"/>
      <c r="BY33" s="1211"/>
      <c r="BZ33" s="1211"/>
      <c r="CA33" s="1211"/>
      <c r="CB33" s="1211"/>
      <c r="CC33" s="1211"/>
      <c r="CD33" s="1212"/>
      <c r="CE33" s="6"/>
      <c r="CF33" s="6"/>
    </row>
    <row r="34" spans="1:84" ht="12" customHeight="1">
      <c r="A34" s="1178">
        <v>3</v>
      </c>
      <c r="B34" s="1180"/>
      <c r="C34" s="1169" t="s">
        <v>1110</v>
      </c>
      <c r="D34" s="1170"/>
      <c r="E34" s="1170"/>
      <c r="F34" s="1170"/>
      <c r="G34" s="1170"/>
      <c r="H34" s="1170"/>
      <c r="I34" s="1170"/>
      <c r="J34" s="1170"/>
      <c r="K34" s="1170"/>
      <c r="L34" s="1170"/>
      <c r="M34" s="1170"/>
      <c r="N34" s="1170"/>
      <c r="O34" s="1170"/>
      <c r="P34" s="1170"/>
      <c r="Q34" s="1170"/>
      <c r="R34" s="1170"/>
      <c r="S34" s="1170"/>
      <c r="T34" s="1170"/>
      <c r="U34" s="1170"/>
      <c r="V34" s="1170"/>
      <c r="W34" s="1170"/>
      <c r="X34" s="1170"/>
      <c r="Y34" s="1170"/>
      <c r="Z34" s="1171"/>
      <c r="AA34" s="1172" t="s">
        <v>1083</v>
      </c>
      <c r="AB34" s="1173"/>
      <c r="AC34" s="1173"/>
      <c r="AD34" s="1173"/>
      <c r="AE34" s="1173"/>
      <c r="AF34" s="1174"/>
      <c r="AG34" s="1178">
        <v>130</v>
      </c>
      <c r="AH34" s="1179"/>
      <c r="AI34" s="1179"/>
      <c r="AJ34" s="1179"/>
      <c r="AK34" s="1179"/>
      <c r="AL34" s="1179"/>
      <c r="AM34" s="1179"/>
      <c r="AN34" s="1179"/>
      <c r="AO34" s="1179"/>
      <c r="AP34" s="1179"/>
      <c r="AQ34" s="1180"/>
      <c r="AR34" s="1178">
        <v>135</v>
      </c>
      <c r="AS34" s="1179"/>
      <c r="AT34" s="1179"/>
      <c r="AU34" s="1179"/>
      <c r="AV34" s="1179"/>
      <c r="AW34" s="1179"/>
      <c r="AX34" s="1179"/>
      <c r="AY34" s="1179"/>
      <c r="AZ34" s="1179"/>
      <c r="BA34" s="1179"/>
      <c r="BB34" s="1179"/>
      <c r="BC34" s="1179"/>
      <c r="BD34" s="1210"/>
      <c r="BE34" s="1211"/>
      <c r="BF34" s="1211"/>
      <c r="BG34" s="1211"/>
      <c r="BH34" s="1211"/>
      <c r="BI34" s="1211"/>
      <c r="BJ34" s="1211"/>
      <c r="BK34" s="1211"/>
      <c r="BL34" s="1211"/>
      <c r="BM34" s="1211"/>
      <c r="BN34" s="1211"/>
      <c r="BO34" s="1211"/>
      <c r="BP34" s="1211"/>
      <c r="BQ34" s="1211"/>
      <c r="BR34" s="1211"/>
      <c r="BS34" s="1211"/>
      <c r="BT34" s="1211"/>
      <c r="BU34" s="1211"/>
      <c r="BV34" s="1211"/>
      <c r="BW34" s="1211"/>
      <c r="BX34" s="1211"/>
      <c r="BY34" s="1211"/>
      <c r="BZ34" s="1211"/>
      <c r="CA34" s="1211"/>
      <c r="CB34" s="1211"/>
      <c r="CC34" s="1211"/>
      <c r="CD34" s="1212"/>
      <c r="CE34" s="6"/>
      <c r="CF34" s="6"/>
    </row>
    <row r="35" spans="1:84" ht="12" customHeight="1">
      <c r="A35" s="1178">
        <v>4</v>
      </c>
      <c r="B35" s="1180"/>
      <c r="C35" s="1169" t="s">
        <v>1111</v>
      </c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  <c r="N35" s="1170"/>
      <c r="O35" s="1170"/>
      <c r="P35" s="1170"/>
      <c r="Q35" s="1170"/>
      <c r="R35" s="1170"/>
      <c r="S35" s="1170"/>
      <c r="T35" s="1170"/>
      <c r="U35" s="1170"/>
      <c r="V35" s="1170"/>
      <c r="W35" s="1170"/>
      <c r="X35" s="1170"/>
      <c r="Y35" s="1170"/>
      <c r="Z35" s="1171"/>
      <c r="AA35" s="1172" t="s">
        <v>1083</v>
      </c>
      <c r="AB35" s="1173"/>
      <c r="AC35" s="1173"/>
      <c r="AD35" s="1173"/>
      <c r="AE35" s="1173"/>
      <c r="AF35" s="1174"/>
      <c r="AG35" s="1178">
        <v>160</v>
      </c>
      <c r="AH35" s="1179"/>
      <c r="AI35" s="1179"/>
      <c r="AJ35" s="1179"/>
      <c r="AK35" s="1179"/>
      <c r="AL35" s="1179"/>
      <c r="AM35" s="1179"/>
      <c r="AN35" s="1179"/>
      <c r="AO35" s="1179"/>
      <c r="AP35" s="1179"/>
      <c r="AQ35" s="1180"/>
      <c r="AR35" s="1178">
        <v>170</v>
      </c>
      <c r="AS35" s="1179"/>
      <c r="AT35" s="1179"/>
      <c r="AU35" s="1179"/>
      <c r="AV35" s="1179"/>
      <c r="AW35" s="1179"/>
      <c r="AX35" s="1179"/>
      <c r="AY35" s="1179"/>
      <c r="AZ35" s="1179"/>
      <c r="BA35" s="1179"/>
      <c r="BB35" s="1179"/>
      <c r="BC35" s="1179"/>
      <c r="BD35" s="1210"/>
      <c r="BE35" s="1211"/>
      <c r="BF35" s="1211"/>
      <c r="BG35" s="1211"/>
      <c r="BH35" s="1211"/>
      <c r="BI35" s="1211"/>
      <c r="BJ35" s="1211"/>
      <c r="BK35" s="1211"/>
      <c r="BL35" s="1211"/>
      <c r="BM35" s="1211"/>
      <c r="BN35" s="1211"/>
      <c r="BO35" s="1211"/>
      <c r="BP35" s="1211"/>
      <c r="BQ35" s="1211"/>
      <c r="BR35" s="1211"/>
      <c r="BS35" s="1211"/>
      <c r="BT35" s="1211"/>
      <c r="BU35" s="1211"/>
      <c r="BV35" s="1211"/>
      <c r="BW35" s="1211"/>
      <c r="BX35" s="1211"/>
      <c r="BY35" s="1211"/>
      <c r="BZ35" s="1211"/>
      <c r="CA35" s="1211"/>
      <c r="CB35" s="1211"/>
      <c r="CC35" s="1211"/>
      <c r="CD35" s="1212"/>
      <c r="CE35" s="6"/>
      <c r="CF35" s="6"/>
    </row>
    <row r="36" spans="1:84" ht="12" customHeight="1">
      <c r="A36" s="1178">
        <v>5</v>
      </c>
      <c r="B36" s="1180"/>
      <c r="C36" s="1169" t="s">
        <v>1112</v>
      </c>
      <c r="D36" s="1170"/>
      <c r="E36" s="1170"/>
      <c r="F36" s="1170"/>
      <c r="G36" s="1170"/>
      <c r="H36" s="1170"/>
      <c r="I36" s="1170"/>
      <c r="J36" s="1170"/>
      <c r="K36" s="1170"/>
      <c r="L36" s="1170"/>
      <c r="M36" s="1170"/>
      <c r="N36" s="1170"/>
      <c r="O36" s="1170"/>
      <c r="P36" s="1170"/>
      <c r="Q36" s="1170"/>
      <c r="R36" s="1170"/>
      <c r="S36" s="1170"/>
      <c r="T36" s="1170"/>
      <c r="U36" s="1170"/>
      <c r="V36" s="1170"/>
      <c r="W36" s="1170"/>
      <c r="X36" s="1170"/>
      <c r="Y36" s="1170"/>
      <c r="Z36" s="1171"/>
      <c r="AA36" s="1172" t="s">
        <v>1083</v>
      </c>
      <c r="AB36" s="1173"/>
      <c r="AC36" s="1173"/>
      <c r="AD36" s="1173"/>
      <c r="AE36" s="1173"/>
      <c r="AF36" s="1174"/>
      <c r="AG36" s="1178">
        <v>190</v>
      </c>
      <c r="AH36" s="1179"/>
      <c r="AI36" s="1179"/>
      <c r="AJ36" s="1179"/>
      <c r="AK36" s="1179"/>
      <c r="AL36" s="1179"/>
      <c r="AM36" s="1179"/>
      <c r="AN36" s="1179"/>
      <c r="AO36" s="1179"/>
      <c r="AP36" s="1179"/>
      <c r="AQ36" s="1180"/>
      <c r="AR36" s="1178">
        <v>205</v>
      </c>
      <c r="AS36" s="1179"/>
      <c r="AT36" s="1179"/>
      <c r="AU36" s="1179"/>
      <c r="AV36" s="1179"/>
      <c r="AW36" s="1179"/>
      <c r="AX36" s="1179"/>
      <c r="AY36" s="1179"/>
      <c r="AZ36" s="1179"/>
      <c r="BA36" s="1179"/>
      <c r="BB36" s="1179"/>
      <c r="BC36" s="1179"/>
      <c r="BD36" s="1210"/>
      <c r="BE36" s="1211"/>
      <c r="BF36" s="1211"/>
      <c r="BG36" s="1211"/>
      <c r="BH36" s="1211"/>
      <c r="BI36" s="1211"/>
      <c r="BJ36" s="1211"/>
      <c r="BK36" s="1211"/>
      <c r="BL36" s="1211"/>
      <c r="BM36" s="1211"/>
      <c r="BN36" s="1211"/>
      <c r="BO36" s="1211"/>
      <c r="BP36" s="1211"/>
      <c r="BQ36" s="1211"/>
      <c r="BR36" s="1211"/>
      <c r="BS36" s="1211"/>
      <c r="BT36" s="1211"/>
      <c r="BU36" s="1211"/>
      <c r="BV36" s="1211"/>
      <c r="BW36" s="1211"/>
      <c r="BX36" s="1211"/>
      <c r="BY36" s="1211"/>
      <c r="BZ36" s="1211"/>
      <c r="CA36" s="1211"/>
      <c r="CB36" s="1211"/>
      <c r="CC36" s="1211"/>
      <c r="CD36" s="1212"/>
      <c r="CE36" s="6"/>
      <c r="CF36" s="6"/>
    </row>
    <row r="37" spans="1:84" ht="12" customHeight="1">
      <c r="A37" s="1178">
        <v>6</v>
      </c>
      <c r="B37" s="1180"/>
      <c r="C37" s="1169" t="s">
        <v>1113</v>
      </c>
      <c r="D37" s="1170"/>
      <c r="E37" s="1170"/>
      <c r="F37" s="1170"/>
      <c r="G37" s="1170"/>
      <c r="H37" s="1170"/>
      <c r="I37" s="1170"/>
      <c r="J37" s="1170"/>
      <c r="K37" s="1170"/>
      <c r="L37" s="1170"/>
      <c r="M37" s="1170"/>
      <c r="N37" s="1170"/>
      <c r="O37" s="1170"/>
      <c r="P37" s="1170"/>
      <c r="Q37" s="1170"/>
      <c r="R37" s="1170"/>
      <c r="S37" s="1170"/>
      <c r="T37" s="1170"/>
      <c r="U37" s="1170"/>
      <c r="V37" s="1170"/>
      <c r="W37" s="1170"/>
      <c r="X37" s="1170"/>
      <c r="Y37" s="1170"/>
      <c r="Z37" s="1171"/>
      <c r="AA37" s="1172" t="s">
        <v>1083</v>
      </c>
      <c r="AB37" s="1173"/>
      <c r="AC37" s="1173"/>
      <c r="AD37" s="1173"/>
      <c r="AE37" s="1173"/>
      <c r="AF37" s="1174"/>
      <c r="AG37" s="1178">
        <v>790</v>
      </c>
      <c r="AH37" s="1179"/>
      <c r="AI37" s="1179"/>
      <c r="AJ37" s="1179"/>
      <c r="AK37" s="1179"/>
      <c r="AL37" s="1179"/>
      <c r="AM37" s="1179"/>
      <c r="AN37" s="1179"/>
      <c r="AO37" s="1179"/>
      <c r="AP37" s="1179"/>
      <c r="AQ37" s="1180"/>
      <c r="AR37" s="1178">
        <v>910</v>
      </c>
      <c r="AS37" s="1179"/>
      <c r="AT37" s="1179"/>
      <c r="AU37" s="1179"/>
      <c r="AV37" s="1179"/>
      <c r="AW37" s="1179"/>
      <c r="AX37" s="1179"/>
      <c r="AY37" s="1179"/>
      <c r="AZ37" s="1179"/>
      <c r="BA37" s="1179"/>
      <c r="BB37" s="1179"/>
      <c r="BC37" s="1179"/>
      <c r="BD37" s="1210"/>
      <c r="BE37" s="1211"/>
      <c r="BF37" s="1211"/>
      <c r="BG37" s="1211"/>
      <c r="BH37" s="1211"/>
      <c r="BI37" s="1211"/>
      <c r="BJ37" s="1211"/>
      <c r="BK37" s="1211"/>
      <c r="BL37" s="1211"/>
      <c r="BM37" s="1211"/>
      <c r="BN37" s="1211"/>
      <c r="BO37" s="1211"/>
      <c r="BP37" s="1211"/>
      <c r="BQ37" s="1211"/>
      <c r="BR37" s="1211"/>
      <c r="BS37" s="1211"/>
      <c r="BT37" s="1211"/>
      <c r="BU37" s="1211"/>
      <c r="BV37" s="1211"/>
      <c r="BW37" s="1211"/>
      <c r="BX37" s="1211"/>
      <c r="BY37" s="1211"/>
      <c r="BZ37" s="1211"/>
      <c r="CA37" s="1211"/>
      <c r="CB37" s="1211"/>
      <c r="CC37" s="1211"/>
      <c r="CD37" s="1212"/>
      <c r="CE37" s="6"/>
      <c r="CF37" s="6"/>
    </row>
    <row r="38" spans="1:84" ht="12" customHeight="1">
      <c r="A38" s="1178">
        <v>7</v>
      </c>
      <c r="B38" s="1180"/>
      <c r="C38" s="1169" t="s">
        <v>1114</v>
      </c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170"/>
      <c r="Y38" s="1170"/>
      <c r="Z38" s="1171"/>
      <c r="AA38" s="1172" t="s">
        <v>1083</v>
      </c>
      <c r="AB38" s="1173"/>
      <c r="AC38" s="1173"/>
      <c r="AD38" s="1173"/>
      <c r="AE38" s="1173"/>
      <c r="AF38" s="1174"/>
      <c r="AG38" s="1178">
        <v>790</v>
      </c>
      <c r="AH38" s="1179"/>
      <c r="AI38" s="1179"/>
      <c r="AJ38" s="1179"/>
      <c r="AK38" s="1179"/>
      <c r="AL38" s="1179"/>
      <c r="AM38" s="1179"/>
      <c r="AN38" s="1179"/>
      <c r="AO38" s="1179"/>
      <c r="AP38" s="1179"/>
      <c r="AQ38" s="1180"/>
      <c r="AR38" s="1178">
        <v>910</v>
      </c>
      <c r="AS38" s="1179"/>
      <c r="AT38" s="1179"/>
      <c r="AU38" s="1179"/>
      <c r="AV38" s="1179"/>
      <c r="AW38" s="1179"/>
      <c r="AX38" s="1179"/>
      <c r="AY38" s="1179"/>
      <c r="AZ38" s="1179"/>
      <c r="BA38" s="1179"/>
      <c r="BB38" s="1179"/>
      <c r="BC38" s="1179"/>
      <c r="BD38" s="1210"/>
      <c r="BE38" s="1211"/>
      <c r="BF38" s="1211"/>
      <c r="BG38" s="1211"/>
      <c r="BH38" s="1211"/>
      <c r="BI38" s="1211"/>
      <c r="BJ38" s="1211"/>
      <c r="BK38" s="1211"/>
      <c r="BL38" s="1211"/>
      <c r="BM38" s="1211"/>
      <c r="BN38" s="1211"/>
      <c r="BO38" s="1211"/>
      <c r="BP38" s="1211"/>
      <c r="BQ38" s="1211"/>
      <c r="BR38" s="1211"/>
      <c r="BS38" s="1211"/>
      <c r="BT38" s="1211"/>
      <c r="BU38" s="1211"/>
      <c r="BV38" s="1211"/>
      <c r="BW38" s="1211"/>
      <c r="BX38" s="1211"/>
      <c r="BY38" s="1211"/>
      <c r="BZ38" s="1211"/>
      <c r="CA38" s="1211"/>
      <c r="CB38" s="1211"/>
      <c r="CC38" s="1211"/>
      <c r="CD38" s="1212"/>
      <c r="CE38" s="6"/>
      <c r="CF38" s="6"/>
    </row>
    <row r="39" spans="1:84" ht="12" customHeight="1">
      <c r="A39" s="1178">
        <v>8</v>
      </c>
      <c r="B39" s="1180"/>
      <c r="C39" s="1169" t="s">
        <v>1115</v>
      </c>
      <c r="D39" s="1170"/>
      <c r="E39" s="1170"/>
      <c r="F39" s="1170"/>
      <c r="G39" s="1170"/>
      <c r="H39" s="1170"/>
      <c r="I39" s="1170"/>
      <c r="J39" s="1170"/>
      <c r="K39" s="1170"/>
      <c r="L39" s="1170"/>
      <c r="M39" s="1170"/>
      <c r="N39" s="1170"/>
      <c r="O39" s="1170"/>
      <c r="P39" s="1170"/>
      <c r="Q39" s="1170"/>
      <c r="R39" s="1170"/>
      <c r="S39" s="1170"/>
      <c r="T39" s="1170"/>
      <c r="U39" s="1170"/>
      <c r="V39" s="1170"/>
      <c r="W39" s="1170"/>
      <c r="X39" s="1170"/>
      <c r="Y39" s="1170"/>
      <c r="Z39" s="1171"/>
      <c r="AA39" s="1172" t="s">
        <v>1083</v>
      </c>
      <c r="AB39" s="1173"/>
      <c r="AC39" s="1173"/>
      <c r="AD39" s="1173"/>
      <c r="AE39" s="1173"/>
      <c r="AF39" s="1174"/>
      <c r="AG39" s="1172" t="s">
        <v>1116</v>
      </c>
      <c r="AH39" s="1173"/>
      <c r="AI39" s="1173"/>
      <c r="AJ39" s="1173"/>
      <c r="AK39" s="1173"/>
      <c r="AL39" s="1173"/>
      <c r="AM39" s="1173"/>
      <c r="AN39" s="1173"/>
      <c r="AO39" s="1173"/>
      <c r="AP39" s="1173"/>
      <c r="AQ39" s="1174"/>
      <c r="AR39" s="1172" t="s">
        <v>1117</v>
      </c>
      <c r="AS39" s="1173"/>
      <c r="AT39" s="1173"/>
      <c r="AU39" s="1173"/>
      <c r="AV39" s="1173"/>
      <c r="AW39" s="1173"/>
      <c r="AX39" s="1173"/>
      <c r="AY39" s="1173"/>
      <c r="AZ39" s="1173"/>
      <c r="BA39" s="1173"/>
      <c r="BB39" s="1173"/>
      <c r="BC39" s="1173"/>
      <c r="BD39" s="1210"/>
      <c r="BE39" s="1211"/>
      <c r="BF39" s="1211"/>
      <c r="BG39" s="1211"/>
      <c r="BH39" s="1211"/>
      <c r="BI39" s="1211"/>
      <c r="BJ39" s="1211"/>
      <c r="BK39" s="1211"/>
      <c r="BL39" s="1211"/>
      <c r="BM39" s="1211"/>
      <c r="BN39" s="1211"/>
      <c r="BO39" s="1211"/>
      <c r="BP39" s="1211"/>
      <c r="BQ39" s="1211"/>
      <c r="BR39" s="1211"/>
      <c r="BS39" s="1211"/>
      <c r="BT39" s="1211"/>
      <c r="BU39" s="1211"/>
      <c r="BV39" s="1211"/>
      <c r="BW39" s="1211"/>
      <c r="BX39" s="1211"/>
      <c r="BY39" s="1211"/>
      <c r="BZ39" s="1211"/>
      <c r="CA39" s="1211"/>
      <c r="CB39" s="1211"/>
      <c r="CC39" s="1211"/>
      <c r="CD39" s="1212"/>
      <c r="CE39" s="6"/>
      <c r="CF39" s="6"/>
    </row>
    <row r="40" spans="1:84" ht="12" customHeight="1">
      <c r="A40" s="1178">
        <v>9</v>
      </c>
      <c r="B40" s="1180"/>
      <c r="C40" s="1169" t="s">
        <v>1118</v>
      </c>
      <c r="D40" s="1170"/>
      <c r="E40" s="1170"/>
      <c r="F40" s="1170"/>
      <c r="G40" s="1170"/>
      <c r="H40" s="1170"/>
      <c r="I40" s="1170"/>
      <c r="J40" s="1170"/>
      <c r="K40" s="1170"/>
      <c r="L40" s="1170"/>
      <c r="M40" s="1170"/>
      <c r="N40" s="1170"/>
      <c r="O40" s="1170"/>
      <c r="P40" s="1170"/>
      <c r="Q40" s="1170"/>
      <c r="R40" s="1170"/>
      <c r="S40" s="1170"/>
      <c r="T40" s="1170"/>
      <c r="U40" s="1170"/>
      <c r="V40" s="1170"/>
      <c r="W40" s="1170"/>
      <c r="X40" s="1170"/>
      <c r="Y40" s="1170"/>
      <c r="Z40" s="1171"/>
      <c r="AA40" s="1172" t="s">
        <v>1083</v>
      </c>
      <c r="AB40" s="1173"/>
      <c r="AC40" s="1173"/>
      <c r="AD40" s="1173"/>
      <c r="AE40" s="1173"/>
      <c r="AF40" s="1174"/>
      <c r="AG40" s="1172" t="s">
        <v>1116</v>
      </c>
      <c r="AH40" s="1173"/>
      <c r="AI40" s="1173"/>
      <c r="AJ40" s="1173"/>
      <c r="AK40" s="1173"/>
      <c r="AL40" s="1173"/>
      <c r="AM40" s="1173"/>
      <c r="AN40" s="1173"/>
      <c r="AO40" s="1173"/>
      <c r="AP40" s="1173"/>
      <c r="AQ40" s="1174"/>
      <c r="AR40" s="1172" t="s">
        <v>1117</v>
      </c>
      <c r="AS40" s="1173"/>
      <c r="AT40" s="1173"/>
      <c r="AU40" s="1173"/>
      <c r="AV40" s="1173"/>
      <c r="AW40" s="1173"/>
      <c r="AX40" s="1173"/>
      <c r="AY40" s="1173"/>
      <c r="AZ40" s="1173"/>
      <c r="BA40" s="1173"/>
      <c r="BB40" s="1173"/>
      <c r="BC40" s="1173"/>
      <c r="BD40" s="1210"/>
      <c r="BE40" s="1211"/>
      <c r="BF40" s="1211"/>
      <c r="BG40" s="1211"/>
      <c r="BH40" s="1211"/>
      <c r="BI40" s="1211"/>
      <c r="BJ40" s="1211"/>
      <c r="BK40" s="1211"/>
      <c r="BL40" s="1211"/>
      <c r="BM40" s="1211"/>
      <c r="BN40" s="1211"/>
      <c r="BO40" s="1211"/>
      <c r="BP40" s="1211"/>
      <c r="BQ40" s="1211"/>
      <c r="BR40" s="1211"/>
      <c r="BS40" s="1211"/>
      <c r="BT40" s="1211"/>
      <c r="BU40" s="1211"/>
      <c r="BV40" s="1211"/>
      <c r="BW40" s="1211"/>
      <c r="BX40" s="1211"/>
      <c r="BY40" s="1211"/>
      <c r="BZ40" s="1211"/>
      <c r="CA40" s="1211"/>
      <c r="CB40" s="1211"/>
      <c r="CC40" s="1211"/>
      <c r="CD40" s="1212"/>
      <c r="CE40" s="6"/>
      <c r="CF40" s="6"/>
    </row>
    <row r="41" spans="1:84" ht="12" customHeight="1">
      <c r="A41" s="1178">
        <v>10</v>
      </c>
      <c r="B41" s="1180"/>
      <c r="C41" s="1169" t="s">
        <v>1119</v>
      </c>
      <c r="D41" s="1170"/>
      <c r="E41" s="1170"/>
      <c r="F41" s="1170"/>
      <c r="G41" s="1170"/>
      <c r="H41" s="1170"/>
      <c r="I41" s="1170"/>
      <c r="J41" s="1170"/>
      <c r="K41" s="1170"/>
      <c r="L41" s="1170"/>
      <c r="M41" s="1170"/>
      <c r="N41" s="1170"/>
      <c r="O41" s="1170"/>
      <c r="P41" s="1170"/>
      <c r="Q41" s="1170"/>
      <c r="R41" s="1170"/>
      <c r="S41" s="1170"/>
      <c r="T41" s="1170"/>
      <c r="U41" s="1170"/>
      <c r="V41" s="1170"/>
      <c r="W41" s="1170"/>
      <c r="X41" s="1170"/>
      <c r="Y41" s="1170"/>
      <c r="Z41" s="1171"/>
      <c r="AA41" s="1172" t="s">
        <v>1083</v>
      </c>
      <c r="AB41" s="1173"/>
      <c r="AC41" s="1173"/>
      <c r="AD41" s="1173"/>
      <c r="AE41" s="1173"/>
      <c r="AF41" s="1174"/>
      <c r="AG41" s="1178">
        <v>360</v>
      </c>
      <c r="AH41" s="1179"/>
      <c r="AI41" s="1179"/>
      <c r="AJ41" s="1179"/>
      <c r="AK41" s="1179"/>
      <c r="AL41" s="1179"/>
      <c r="AM41" s="1179"/>
      <c r="AN41" s="1179"/>
      <c r="AO41" s="1179"/>
      <c r="AP41" s="1179"/>
      <c r="AQ41" s="1180"/>
      <c r="AR41" s="1178">
        <v>385</v>
      </c>
      <c r="AS41" s="1179"/>
      <c r="AT41" s="1179"/>
      <c r="AU41" s="1179"/>
      <c r="AV41" s="1179"/>
      <c r="AW41" s="1179"/>
      <c r="AX41" s="1179"/>
      <c r="AY41" s="1179"/>
      <c r="AZ41" s="1179"/>
      <c r="BA41" s="1179"/>
      <c r="BB41" s="1179"/>
      <c r="BC41" s="1179"/>
      <c r="BD41" s="1210"/>
      <c r="BE41" s="1211"/>
      <c r="BF41" s="1211"/>
      <c r="BG41" s="1211"/>
      <c r="BH41" s="1211"/>
      <c r="BI41" s="1211"/>
      <c r="BJ41" s="1211"/>
      <c r="BK41" s="1211"/>
      <c r="BL41" s="1211"/>
      <c r="BM41" s="1211"/>
      <c r="BN41" s="1211"/>
      <c r="BO41" s="1211"/>
      <c r="BP41" s="1211"/>
      <c r="BQ41" s="1211"/>
      <c r="BR41" s="1211"/>
      <c r="BS41" s="1211"/>
      <c r="BT41" s="1211"/>
      <c r="BU41" s="1211"/>
      <c r="BV41" s="1211"/>
      <c r="BW41" s="1211"/>
      <c r="BX41" s="1211"/>
      <c r="BY41" s="1211"/>
      <c r="BZ41" s="1211"/>
      <c r="CA41" s="1211"/>
      <c r="CB41" s="1211"/>
      <c r="CC41" s="1211"/>
      <c r="CD41" s="1212"/>
      <c r="CE41" s="6"/>
      <c r="CF41" s="6"/>
    </row>
    <row r="42" spans="1:84" ht="12" customHeight="1">
      <c r="A42" s="1178">
        <v>11</v>
      </c>
      <c r="B42" s="1180"/>
      <c r="C42" s="1169" t="s">
        <v>1120</v>
      </c>
      <c r="D42" s="1170"/>
      <c r="E42" s="1170"/>
      <c r="F42" s="1170"/>
      <c r="G42" s="1170"/>
      <c r="H42" s="1170"/>
      <c r="I42" s="1170"/>
      <c r="J42" s="1170"/>
      <c r="K42" s="1170"/>
      <c r="L42" s="1170"/>
      <c r="M42" s="1170"/>
      <c r="N42" s="1170"/>
      <c r="O42" s="1170"/>
      <c r="P42" s="1170"/>
      <c r="Q42" s="1170"/>
      <c r="R42" s="1170"/>
      <c r="S42" s="1170"/>
      <c r="T42" s="1170"/>
      <c r="U42" s="1170"/>
      <c r="V42" s="1170"/>
      <c r="W42" s="1170"/>
      <c r="X42" s="1170"/>
      <c r="Y42" s="1170"/>
      <c r="Z42" s="1171"/>
      <c r="AA42" s="1172" t="s">
        <v>1083</v>
      </c>
      <c r="AB42" s="1173"/>
      <c r="AC42" s="1173"/>
      <c r="AD42" s="1173"/>
      <c r="AE42" s="1173"/>
      <c r="AF42" s="1174"/>
      <c r="AG42" s="1178">
        <v>290</v>
      </c>
      <c r="AH42" s="1179"/>
      <c r="AI42" s="1179"/>
      <c r="AJ42" s="1179"/>
      <c r="AK42" s="1179"/>
      <c r="AL42" s="1179"/>
      <c r="AM42" s="1179"/>
      <c r="AN42" s="1179"/>
      <c r="AO42" s="1179"/>
      <c r="AP42" s="1179"/>
      <c r="AQ42" s="1179"/>
      <c r="AR42" s="1179"/>
      <c r="AS42" s="1179"/>
      <c r="AT42" s="1179"/>
      <c r="AU42" s="1179"/>
      <c r="AV42" s="1179"/>
      <c r="AW42" s="1179"/>
      <c r="AX42" s="1179"/>
      <c r="AY42" s="1179"/>
      <c r="AZ42" s="1179"/>
      <c r="BA42" s="1179"/>
      <c r="BB42" s="1179"/>
      <c r="BC42" s="1179"/>
      <c r="BD42" s="1210"/>
      <c r="BE42" s="1211"/>
      <c r="BF42" s="1211"/>
      <c r="BG42" s="1211"/>
      <c r="BH42" s="1211"/>
      <c r="BI42" s="1211"/>
      <c r="BJ42" s="1211"/>
      <c r="BK42" s="1211"/>
      <c r="BL42" s="1211"/>
      <c r="BM42" s="1211"/>
      <c r="BN42" s="1211"/>
      <c r="BO42" s="1211"/>
      <c r="BP42" s="1211"/>
      <c r="BQ42" s="1211"/>
      <c r="BR42" s="1211"/>
      <c r="BS42" s="1211"/>
      <c r="BT42" s="1211"/>
      <c r="BU42" s="1211"/>
      <c r="BV42" s="1211"/>
      <c r="BW42" s="1211"/>
      <c r="BX42" s="1211"/>
      <c r="BY42" s="1211"/>
      <c r="BZ42" s="1211"/>
      <c r="CA42" s="1211"/>
      <c r="CB42" s="1211"/>
      <c r="CC42" s="1211"/>
      <c r="CD42" s="1212"/>
      <c r="CE42" s="6"/>
      <c r="CF42" s="6"/>
    </row>
    <row r="43" spans="1:84" ht="12" customHeight="1">
      <c r="A43" s="1178">
        <v>12</v>
      </c>
      <c r="B43" s="1180"/>
      <c r="C43" s="1169" t="s">
        <v>1121</v>
      </c>
      <c r="D43" s="1170"/>
      <c r="E43" s="1170"/>
      <c r="F43" s="1170"/>
      <c r="G43" s="1170"/>
      <c r="H43" s="1170"/>
      <c r="I43" s="1170"/>
      <c r="J43" s="1170"/>
      <c r="K43" s="1170"/>
      <c r="L43" s="1170"/>
      <c r="M43" s="1170"/>
      <c r="N43" s="1170"/>
      <c r="O43" s="1170"/>
      <c r="P43" s="1170"/>
      <c r="Q43" s="1170"/>
      <c r="R43" s="1170"/>
      <c r="S43" s="1170"/>
      <c r="T43" s="1170"/>
      <c r="U43" s="1170"/>
      <c r="V43" s="1170"/>
      <c r="W43" s="1170"/>
      <c r="X43" s="1170"/>
      <c r="Y43" s="1170"/>
      <c r="Z43" s="1171"/>
      <c r="AA43" s="1172" t="s">
        <v>1083</v>
      </c>
      <c r="AB43" s="1173"/>
      <c r="AC43" s="1173"/>
      <c r="AD43" s="1173"/>
      <c r="AE43" s="1173"/>
      <c r="AF43" s="1174"/>
      <c r="AG43" s="1178">
        <v>470</v>
      </c>
      <c r="AH43" s="1179"/>
      <c r="AI43" s="1179"/>
      <c r="AJ43" s="1179"/>
      <c r="AK43" s="1179"/>
      <c r="AL43" s="1179"/>
      <c r="AM43" s="1179"/>
      <c r="AN43" s="1179"/>
      <c r="AO43" s="1179"/>
      <c r="AP43" s="1179"/>
      <c r="AQ43" s="1179"/>
      <c r="AR43" s="1179"/>
      <c r="AS43" s="1179"/>
      <c r="AT43" s="1179"/>
      <c r="AU43" s="1179"/>
      <c r="AV43" s="1179"/>
      <c r="AW43" s="1179"/>
      <c r="AX43" s="1179"/>
      <c r="AY43" s="1179"/>
      <c r="AZ43" s="1179"/>
      <c r="BA43" s="1179"/>
      <c r="BB43" s="1179"/>
      <c r="BC43" s="1179"/>
      <c r="BD43" s="1210"/>
      <c r="BE43" s="1211"/>
      <c r="BF43" s="1211"/>
      <c r="BG43" s="1211"/>
      <c r="BH43" s="1211"/>
      <c r="BI43" s="1211"/>
      <c r="BJ43" s="1211"/>
      <c r="BK43" s="1211"/>
      <c r="BL43" s="1211"/>
      <c r="BM43" s="1211"/>
      <c r="BN43" s="1211"/>
      <c r="BO43" s="1211"/>
      <c r="BP43" s="1211"/>
      <c r="BQ43" s="1211"/>
      <c r="BR43" s="1211"/>
      <c r="BS43" s="1211"/>
      <c r="BT43" s="1211"/>
      <c r="BU43" s="1211"/>
      <c r="BV43" s="1211"/>
      <c r="BW43" s="1211"/>
      <c r="BX43" s="1211"/>
      <c r="BY43" s="1211"/>
      <c r="BZ43" s="1211"/>
      <c r="CA43" s="1211"/>
      <c r="CB43" s="1211"/>
      <c r="CC43" s="1211"/>
      <c r="CD43" s="1212"/>
      <c r="CE43" s="6"/>
      <c r="CF43" s="6"/>
    </row>
    <row r="44" spans="1:84" ht="12" customHeight="1">
      <c r="A44" s="1178">
        <v>13</v>
      </c>
      <c r="B44" s="1180"/>
      <c r="C44" s="1169" t="s">
        <v>1122</v>
      </c>
      <c r="D44" s="1170"/>
      <c r="E44" s="1170"/>
      <c r="F44" s="1170"/>
      <c r="G44" s="1170"/>
      <c r="H44" s="1170"/>
      <c r="I44" s="1170"/>
      <c r="J44" s="1170"/>
      <c r="K44" s="1170"/>
      <c r="L44" s="1170"/>
      <c r="M44" s="1170"/>
      <c r="N44" s="1170"/>
      <c r="O44" s="1170"/>
      <c r="P44" s="1170"/>
      <c r="Q44" s="1170"/>
      <c r="R44" s="1170"/>
      <c r="S44" s="1170"/>
      <c r="T44" s="1170"/>
      <c r="U44" s="1170"/>
      <c r="V44" s="1170"/>
      <c r="W44" s="1170"/>
      <c r="X44" s="1170"/>
      <c r="Y44" s="1170"/>
      <c r="Z44" s="1171"/>
      <c r="AA44" s="1172" t="s">
        <v>1083</v>
      </c>
      <c r="AB44" s="1173"/>
      <c r="AC44" s="1173"/>
      <c r="AD44" s="1173"/>
      <c r="AE44" s="1173"/>
      <c r="AF44" s="1174"/>
      <c r="AG44" s="1172" t="s">
        <v>1123</v>
      </c>
      <c r="AH44" s="1173"/>
      <c r="AI44" s="1173"/>
      <c r="AJ44" s="1173"/>
      <c r="AK44" s="1173"/>
      <c r="AL44" s="1173"/>
      <c r="AM44" s="1173"/>
      <c r="AN44" s="1173"/>
      <c r="AO44" s="1173"/>
      <c r="AP44" s="1173"/>
      <c r="AQ44" s="1173"/>
      <c r="AR44" s="1173"/>
      <c r="AS44" s="1173"/>
      <c r="AT44" s="1173"/>
      <c r="AU44" s="1173"/>
      <c r="AV44" s="1173"/>
      <c r="AW44" s="1173"/>
      <c r="AX44" s="1173"/>
      <c r="AY44" s="1173"/>
      <c r="AZ44" s="1173"/>
      <c r="BA44" s="1173"/>
      <c r="BB44" s="1173"/>
      <c r="BC44" s="1173"/>
      <c r="BD44" s="1210"/>
      <c r="BE44" s="1211"/>
      <c r="BF44" s="1211"/>
      <c r="BG44" s="1211"/>
      <c r="BH44" s="1211"/>
      <c r="BI44" s="1211"/>
      <c r="BJ44" s="1211"/>
      <c r="BK44" s="1211"/>
      <c r="BL44" s="1211"/>
      <c r="BM44" s="1211"/>
      <c r="BN44" s="1211"/>
      <c r="BO44" s="1211"/>
      <c r="BP44" s="1211"/>
      <c r="BQ44" s="1211"/>
      <c r="BR44" s="1211"/>
      <c r="BS44" s="1211"/>
      <c r="BT44" s="1211"/>
      <c r="BU44" s="1211"/>
      <c r="BV44" s="1211"/>
      <c r="BW44" s="1211"/>
      <c r="BX44" s="1211"/>
      <c r="BY44" s="1211"/>
      <c r="BZ44" s="1211"/>
      <c r="CA44" s="1211"/>
      <c r="CB44" s="1211"/>
      <c r="CC44" s="1211"/>
      <c r="CD44" s="1212"/>
      <c r="CE44" s="6"/>
      <c r="CF44" s="6"/>
    </row>
    <row r="45" spans="1:84" ht="12" customHeight="1">
      <c r="A45" s="1178">
        <v>14</v>
      </c>
      <c r="B45" s="1180"/>
      <c r="C45" s="1169" t="s">
        <v>1124</v>
      </c>
      <c r="D45" s="1170"/>
      <c r="E45" s="1170"/>
      <c r="F45" s="1170"/>
      <c r="G45" s="1170"/>
      <c r="H45" s="1170"/>
      <c r="I45" s="1170"/>
      <c r="J45" s="1170"/>
      <c r="K45" s="1170"/>
      <c r="L45" s="1170"/>
      <c r="M45" s="1170"/>
      <c r="N45" s="1170"/>
      <c r="O45" s="1170"/>
      <c r="P45" s="1170"/>
      <c r="Q45" s="1170"/>
      <c r="R45" s="1170"/>
      <c r="S45" s="1170"/>
      <c r="T45" s="1170"/>
      <c r="U45" s="1170"/>
      <c r="V45" s="1170"/>
      <c r="W45" s="1170"/>
      <c r="X45" s="1170"/>
      <c r="Y45" s="1170"/>
      <c r="Z45" s="1171"/>
      <c r="AA45" s="1172" t="s">
        <v>1083</v>
      </c>
      <c r="AB45" s="1173"/>
      <c r="AC45" s="1173"/>
      <c r="AD45" s="1173"/>
      <c r="AE45" s="1173"/>
      <c r="AF45" s="1174"/>
      <c r="AG45" s="1172" t="s">
        <v>1125</v>
      </c>
      <c r="AH45" s="1173"/>
      <c r="AI45" s="1173"/>
      <c r="AJ45" s="1173"/>
      <c r="AK45" s="1173"/>
      <c r="AL45" s="1173"/>
      <c r="AM45" s="1173"/>
      <c r="AN45" s="1173"/>
      <c r="AO45" s="1173"/>
      <c r="AP45" s="1173"/>
      <c r="AQ45" s="1173"/>
      <c r="AR45" s="1173"/>
      <c r="AS45" s="1173"/>
      <c r="AT45" s="1173"/>
      <c r="AU45" s="1173"/>
      <c r="AV45" s="1173"/>
      <c r="AW45" s="1173"/>
      <c r="AX45" s="1173"/>
      <c r="AY45" s="1173"/>
      <c r="AZ45" s="1173"/>
      <c r="BA45" s="1173"/>
      <c r="BB45" s="1173"/>
      <c r="BC45" s="1173"/>
      <c r="BD45" s="1210"/>
      <c r="BE45" s="1211"/>
      <c r="BF45" s="1211"/>
      <c r="BG45" s="1211"/>
      <c r="BH45" s="1211"/>
      <c r="BI45" s="1211"/>
      <c r="BJ45" s="1211"/>
      <c r="BK45" s="1211"/>
      <c r="BL45" s="1211"/>
      <c r="BM45" s="1211"/>
      <c r="BN45" s="1211"/>
      <c r="BO45" s="1211"/>
      <c r="BP45" s="1211"/>
      <c r="BQ45" s="1211"/>
      <c r="BR45" s="1211"/>
      <c r="BS45" s="1211"/>
      <c r="BT45" s="1211"/>
      <c r="BU45" s="1211"/>
      <c r="BV45" s="1211"/>
      <c r="BW45" s="1211"/>
      <c r="BX45" s="1211"/>
      <c r="BY45" s="1211"/>
      <c r="BZ45" s="1211"/>
      <c r="CA45" s="1211"/>
      <c r="CB45" s="1211"/>
      <c r="CC45" s="1211"/>
      <c r="CD45" s="1212"/>
      <c r="CE45" s="6"/>
      <c r="CF45" s="6"/>
    </row>
    <row r="46" spans="1:84" ht="12" customHeight="1">
      <c r="A46" s="1178">
        <v>15</v>
      </c>
      <c r="B46" s="1180"/>
      <c r="C46" s="1169" t="s">
        <v>1126</v>
      </c>
      <c r="D46" s="1170"/>
      <c r="E46" s="1170"/>
      <c r="F46" s="1170"/>
      <c r="G46" s="1170"/>
      <c r="H46" s="1170"/>
      <c r="I46" s="1170"/>
      <c r="J46" s="1170"/>
      <c r="K46" s="1170"/>
      <c r="L46" s="1170"/>
      <c r="M46" s="1170"/>
      <c r="N46" s="1170"/>
      <c r="O46" s="1170"/>
      <c r="P46" s="1170"/>
      <c r="Q46" s="1170"/>
      <c r="R46" s="1170"/>
      <c r="S46" s="1170"/>
      <c r="T46" s="1170"/>
      <c r="U46" s="1170"/>
      <c r="V46" s="1170"/>
      <c r="W46" s="1170"/>
      <c r="X46" s="1170"/>
      <c r="Y46" s="1170"/>
      <c r="Z46" s="1171"/>
      <c r="AA46" s="1172" t="s">
        <v>1083</v>
      </c>
      <c r="AB46" s="1173"/>
      <c r="AC46" s="1173"/>
      <c r="AD46" s="1173"/>
      <c r="AE46" s="1173"/>
      <c r="AF46" s="1174"/>
      <c r="AG46" s="1178">
        <v>820</v>
      </c>
      <c r="AH46" s="1179"/>
      <c r="AI46" s="1179"/>
      <c r="AJ46" s="1179"/>
      <c r="AK46" s="1179"/>
      <c r="AL46" s="1179"/>
      <c r="AM46" s="1179"/>
      <c r="AN46" s="1179"/>
      <c r="AO46" s="1179"/>
      <c r="AP46" s="1179"/>
      <c r="AQ46" s="1179"/>
      <c r="AR46" s="1179"/>
      <c r="AS46" s="1179"/>
      <c r="AT46" s="1179"/>
      <c r="AU46" s="1179"/>
      <c r="AV46" s="1179"/>
      <c r="AW46" s="1179"/>
      <c r="AX46" s="1179"/>
      <c r="AY46" s="1179"/>
      <c r="AZ46" s="1179"/>
      <c r="BA46" s="1179"/>
      <c r="BB46" s="1179"/>
      <c r="BC46" s="1179"/>
      <c r="BD46" s="1210"/>
      <c r="BE46" s="1211"/>
      <c r="BF46" s="1211"/>
      <c r="BG46" s="1211"/>
      <c r="BH46" s="1211"/>
      <c r="BI46" s="1211"/>
      <c r="BJ46" s="1211"/>
      <c r="BK46" s="1211"/>
      <c r="BL46" s="1211"/>
      <c r="BM46" s="1211"/>
      <c r="BN46" s="1211"/>
      <c r="BO46" s="1211"/>
      <c r="BP46" s="1211"/>
      <c r="BQ46" s="1211"/>
      <c r="BR46" s="1211"/>
      <c r="BS46" s="1211"/>
      <c r="BT46" s="1211"/>
      <c r="BU46" s="1211"/>
      <c r="BV46" s="1211"/>
      <c r="BW46" s="1211"/>
      <c r="BX46" s="1211"/>
      <c r="BY46" s="1211"/>
      <c r="BZ46" s="1211"/>
      <c r="CA46" s="1211"/>
      <c r="CB46" s="1211"/>
      <c r="CC46" s="1211"/>
      <c r="CD46" s="1212"/>
      <c r="CE46" s="6"/>
      <c r="CF46" s="6"/>
    </row>
    <row r="47" spans="1:84" ht="12" customHeight="1">
      <c r="A47" s="1178">
        <v>16</v>
      </c>
      <c r="B47" s="1180"/>
      <c r="C47" s="1169" t="s">
        <v>1127</v>
      </c>
      <c r="D47" s="1170"/>
      <c r="E47" s="1170"/>
      <c r="F47" s="1170"/>
      <c r="G47" s="1170"/>
      <c r="H47" s="1170"/>
      <c r="I47" s="1170"/>
      <c r="J47" s="1170"/>
      <c r="K47" s="1170"/>
      <c r="L47" s="1170"/>
      <c r="M47" s="1170"/>
      <c r="N47" s="1170"/>
      <c r="O47" s="1170"/>
      <c r="P47" s="1170"/>
      <c r="Q47" s="1170"/>
      <c r="R47" s="1170"/>
      <c r="S47" s="1170"/>
      <c r="T47" s="1170"/>
      <c r="U47" s="1170"/>
      <c r="V47" s="1170"/>
      <c r="W47" s="1170"/>
      <c r="X47" s="1170"/>
      <c r="Y47" s="1170"/>
      <c r="Z47" s="1171"/>
      <c r="AA47" s="1172" t="s">
        <v>1083</v>
      </c>
      <c r="AB47" s="1173"/>
      <c r="AC47" s="1173"/>
      <c r="AD47" s="1173"/>
      <c r="AE47" s="1173"/>
      <c r="AF47" s="1174"/>
      <c r="AG47" s="1178">
        <v>430</v>
      </c>
      <c r="AH47" s="1179"/>
      <c r="AI47" s="1179"/>
      <c r="AJ47" s="1179"/>
      <c r="AK47" s="1179"/>
      <c r="AL47" s="1179"/>
      <c r="AM47" s="1179"/>
      <c r="AN47" s="1179"/>
      <c r="AO47" s="1179"/>
      <c r="AP47" s="1179"/>
      <c r="AQ47" s="1179"/>
      <c r="AR47" s="1179"/>
      <c r="AS47" s="1179"/>
      <c r="AT47" s="1179"/>
      <c r="AU47" s="1179"/>
      <c r="AV47" s="1179"/>
      <c r="AW47" s="1179"/>
      <c r="AX47" s="1179"/>
      <c r="AY47" s="1179"/>
      <c r="AZ47" s="1179"/>
      <c r="BA47" s="1179"/>
      <c r="BB47" s="1179"/>
      <c r="BC47" s="1179"/>
      <c r="BD47" s="1210"/>
      <c r="BE47" s="1211"/>
      <c r="BF47" s="1211"/>
      <c r="BG47" s="1211"/>
      <c r="BH47" s="1211"/>
      <c r="BI47" s="1211"/>
      <c r="BJ47" s="1211"/>
      <c r="BK47" s="1211"/>
      <c r="BL47" s="1211"/>
      <c r="BM47" s="1211"/>
      <c r="BN47" s="1211"/>
      <c r="BO47" s="1211"/>
      <c r="BP47" s="1211"/>
      <c r="BQ47" s="1211"/>
      <c r="BR47" s="1211"/>
      <c r="BS47" s="1211"/>
      <c r="BT47" s="1211"/>
      <c r="BU47" s="1211"/>
      <c r="BV47" s="1211"/>
      <c r="BW47" s="1211"/>
      <c r="BX47" s="1211"/>
      <c r="BY47" s="1211"/>
      <c r="BZ47" s="1211"/>
      <c r="CA47" s="1211"/>
      <c r="CB47" s="1211"/>
      <c r="CC47" s="1211"/>
      <c r="CD47" s="1212"/>
      <c r="CE47" s="6"/>
      <c r="CF47" s="6"/>
    </row>
    <row r="48" spans="1:84" ht="12" customHeight="1">
      <c r="A48" s="1178">
        <v>17</v>
      </c>
      <c r="B48" s="1180"/>
      <c r="C48" s="1169" t="s">
        <v>1128</v>
      </c>
      <c r="D48" s="1170"/>
      <c r="E48" s="1170"/>
      <c r="F48" s="1170"/>
      <c r="G48" s="1170"/>
      <c r="H48" s="1170"/>
      <c r="I48" s="1170"/>
      <c r="J48" s="1170"/>
      <c r="K48" s="1170"/>
      <c r="L48" s="1170"/>
      <c r="M48" s="1170"/>
      <c r="N48" s="1170"/>
      <c r="O48" s="1170"/>
      <c r="P48" s="1170"/>
      <c r="Q48" s="1170"/>
      <c r="R48" s="1170"/>
      <c r="S48" s="1170"/>
      <c r="T48" s="1170"/>
      <c r="U48" s="1170"/>
      <c r="V48" s="1170"/>
      <c r="W48" s="1170"/>
      <c r="X48" s="1170"/>
      <c r="Y48" s="1170"/>
      <c r="Z48" s="1171"/>
      <c r="AA48" s="1172" t="s">
        <v>1083</v>
      </c>
      <c r="AB48" s="1173"/>
      <c r="AC48" s="1173"/>
      <c r="AD48" s="1173"/>
      <c r="AE48" s="1173"/>
      <c r="AF48" s="1174"/>
      <c r="AG48" s="1178">
        <v>235</v>
      </c>
      <c r="AH48" s="1179"/>
      <c r="AI48" s="1179"/>
      <c r="AJ48" s="1179"/>
      <c r="AK48" s="1179"/>
      <c r="AL48" s="1179"/>
      <c r="AM48" s="1179"/>
      <c r="AN48" s="1179"/>
      <c r="AO48" s="1179"/>
      <c r="AP48" s="1179"/>
      <c r="AQ48" s="1179"/>
      <c r="AR48" s="1179"/>
      <c r="AS48" s="1179"/>
      <c r="AT48" s="1179"/>
      <c r="AU48" s="1179"/>
      <c r="AV48" s="1179"/>
      <c r="AW48" s="1179"/>
      <c r="AX48" s="1179"/>
      <c r="AY48" s="1179"/>
      <c r="AZ48" s="1179"/>
      <c r="BA48" s="1179"/>
      <c r="BB48" s="1179"/>
      <c r="BC48" s="1179"/>
      <c r="BD48" s="1210"/>
      <c r="BE48" s="1211"/>
      <c r="BF48" s="1211"/>
      <c r="BG48" s="1211"/>
      <c r="BH48" s="1211"/>
      <c r="BI48" s="1211"/>
      <c r="BJ48" s="1211"/>
      <c r="BK48" s="1211"/>
      <c r="BL48" s="1211"/>
      <c r="BM48" s="1211"/>
      <c r="BN48" s="1211"/>
      <c r="BO48" s="1211"/>
      <c r="BP48" s="1211"/>
      <c r="BQ48" s="1211"/>
      <c r="BR48" s="1211"/>
      <c r="BS48" s="1211"/>
      <c r="BT48" s="1211"/>
      <c r="BU48" s="1211"/>
      <c r="BV48" s="1211"/>
      <c r="BW48" s="1211"/>
      <c r="BX48" s="1211"/>
      <c r="BY48" s="1211"/>
      <c r="BZ48" s="1211"/>
      <c r="CA48" s="1211"/>
      <c r="CB48" s="1211"/>
      <c r="CC48" s="1211"/>
      <c r="CD48" s="1212"/>
      <c r="CE48" s="6"/>
      <c r="CF48" s="6"/>
    </row>
    <row r="49" spans="1:84" ht="12" customHeight="1">
      <c r="A49" s="1178">
        <v>18</v>
      </c>
      <c r="B49" s="1180"/>
      <c r="C49" s="1169" t="s">
        <v>1129</v>
      </c>
      <c r="D49" s="1170"/>
      <c r="E49" s="1170"/>
      <c r="F49" s="1170"/>
      <c r="G49" s="1170"/>
      <c r="H49" s="1170"/>
      <c r="I49" s="1170"/>
      <c r="J49" s="1170"/>
      <c r="K49" s="1170"/>
      <c r="L49" s="1170"/>
      <c r="M49" s="1170"/>
      <c r="N49" s="1170"/>
      <c r="O49" s="1170"/>
      <c r="P49" s="1170"/>
      <c r="Q49" s="1170"/>
      <c r="R49" s="1170"/>
      <c r="S49" s="1170"/>
      <c r="T49" s="1170"/>
      <c r="U49" s="1170"/>
      <c r="V49" s="1170"/>
      <c r="W49" s="1170"/>
      <c r="X49" s="1170"/>
      <c r="Y49" s="1170"/>
      <c r="Z49" s="1171"/>
      <c r="AA49" s="1172" t="s">
        <v>1083</v>
      </c>
      <c r="AB49" s="1173"/>
      <c r="AC49" s="1173"/>
      <c r="AD49" s="1173"/>
      <c r="AE49" s="1173"/>
      <c r="AF49" s="1174"/>
      <c r="AG49" s="1178">
        <v>150</v>
      </c>
      <c r="AH49" s="1179"/>
      <c r="AI49" s="1179"/>
      <c r="AJ49" s="1179"/>
      <c r="AK49" s="1179"/>
      <c r="AL49" s="1179"/>
      <c r="AM49" s="1179"/>
      <c r="AN49" s="1179"/>
      <c r="AO49" s="1179"/>
      <c r="AP49" s="1179"/>
      <c r="AQ49" s="1179"/>
      <c r="AR49" s="1179"/>
      <c r="AS49" s="1179"/>
      <c r="AT49" s="1179"/>
      <c r="AU49" s="1179"/>
      <c r="AV49" s="1179"/>
      <c r="AW49" s="1179"/>
      <c r="AX49" s="1179"/>
      <c r="AY49" s="1179"/>
      <c r="AZ49" s="1179"/>
      <c r="BA49" s="1179"/>
      <c r="BB49" s="1179"/>
      <c r="BC49" s="1179"/>
      <c r="BD49" s="1210"/>
      <c r="BE49" s="1211"/>
      <c r="BF49" s="1211"/>
      <c r="BG49" s="1211"/>
      <c r="BH49" s="1211"/>
      <c r="BI49" s="1211"/>
      <c r="BJ49" s="1211"/>
      <c r="BK49" s="1211"/>
      <c r="BL49" s="1211"/>
      <c r="BM49" s="1211"/>
      <c r="BN49" s="1211"/>
      <c r="BO49" s="1211"/>
      <c r="BP49" s="1211"/>
      <c r="BQ49" s="1211"/>
      <c r="BR49" s="1211"/>
      <c r="BS49" s="1211"/>
      <c r="BT49" s="1211"/>
      <c r="BU49" s="1211"/>
      <c r="BV49" s="1211"/>
      <c r="BW49" s="1211"/>
      <c r="BX49" s="1211"/>
      <c r="BY49" s="1211"/>
      <c r="BZ49" s="1211"/>
      <c r="CA49" s="1211"/>
      <c r="CB49" s="1211"/>
      <c r="CC49" s="1211"/>
      <c r="CD49" s="1212"/>
      <c r="CE49" s="6"/>
      <c r="CF49" s="6"/>
    </row>
    <row r="50" spans="1:84" ht="12" customHeight="1">
      <c r="A50" s="1178">
        <v>19</v>
      </c>
      <c r="B50" s="1180"/>
      <c r="C50" s="1169" t="s">
        <v>1130</v>
      </c>
      <c r="D50" s="1170"/>
      <c r="E50" s="1170"/>
      <c r="F50" s="1170"/>
      <c r="G50" s="1170"/>
      <c r="H50" s="1170"/>
      <c r="I50" s="1170"/>
      <c r="J50" s="1170"/>
      <c r="K50" s="1170"/>
      <c r="L50" s="1170"/>
      <c r="M50" s="1170"/>
      <c r="N50" s="1170"/>
      <c r="O50" s="1170"/>
      <c r="P50" s="1170"/>
      <c r="Q50" s="1170"/>
      <c r="R50" s="1170"/>
      <c r="S50" s="1170"/>
      <c r="T50" s="1170"/>
      <c r="U50" s="1170"/>
      <c r="V50" s="1170"/>
      <c r="W50" s="1170"/>
      <c r="X50" s="1170"/>
      <c r="Y50" s="1170"/>
      <c r="Z50" s="1171"/>
      <c r="AA50" s="1172" t="s">
        <v>1083</v>
      </c>
      <c r="AB50" s="1173"/>
      <c r="AC50" s="1173"/>
      <c r="AD50" s="1173"/>
      <c r="AE50" s="1173"/>
      <c r="AF50" s="1174"/>
      <c r="AG50" s="1178">
        <v>370</v>
      </c>
      <c r="AH50" s="1179"/>
      <c r="AI50" s="1179"/>
      <c r="AJ50" s="1179"/>
      <c r="AK50" s="1179"/>
      <c r="AL50" s="1179"/>
      <c r="AM50" s="1179"/>
      <c r="AN50" s="1179"/>
      <c r="AO50" s="1179"/>
      <c r="AP50" s="1179"/>
      <c r="AQ50" s="1179"/>
      <c r="AR50" s="1179"/>
      <c r="AS50" s="1179"/>
      <c r="AT50" s="1179"/>
      <c r="AU50" s="1179"/>
      <c r="AV50" s="1179"/>
      <c r="AW50" s="1179"/>
      <c r="AX50" s="1179"/>
      <c r="AY50" s="1179"/>
      <c r="AZ50" s="1179"/>
      <c r="BA50" s="1179"/>
      <c r="BB50" s="1179"/>
      <c r="BC50" s="1179"/>
      <c r="BD50" s="1210"/>
      <c r="BE50" s="1211"/>
      <c r="BF50" s="1211"/>
      <c r="BG50" s="1211"/>
      <c r="BH50" s="1211"/>
      <c r="BI50" s="1211"/>
      <c r="BJ50" s="1211"/>
      <c r="BK50" s="1211"/>
      <c r="BL50" s="1211"/>
      <c r="BM50" s="1211"/>
      <c r="BN50" s="1211"/>
      <c r="BO50" s="1211"/>
      <c r="BP50" s="1211"/>
      <c r="BQ50" s="1211"/>
      <c r="BR50" s="1211"/>
      <c r="BS50" s="1211"/>
      <c r="BT50" s="1211"/>
      <c r="BU50" s="1211"/>
      <c r="BV50" s="1211"/>
      <c r="BW50" s="1211"/>
      <c r="BX50" s="1211"/>
      <c r="BY50" s="1211"/>
      <c r="BZ50" s="1211"/>
      <c r="CA50" s="1211"/>
      <c r="CB50" s="1211"/>
      <c r="CC50" s="1211"/>
      <c r="CD50" s="1212"/>
      <c r="CE50" s="6"/>
      <c r="CF50" s="6"/>
    </row>
    <row r="51" spans="1:84" ht="12" customHeight="1">
      <c r="A51" s="1178">
        <v>20</v>
      </c>
      <c r="B51" s="1180"/>
      <c r="C51" s="1169" t="s">
        <v>1131</v>
      </c>
      <c r="D51" s="1170"/>
      <c r="E51" s="1170"/>
      <c r="F51" s="1170"/>
      <c r="G51" s="1170"/>
      <c r="H51" s="1170"/>
      <c r="I51" s="1170"/>
      <c r="J51" s="1170"/>
      <c r="K51" s="1170"/>
      <c r="L51" s="1170"/>
      <c r="M51" s="1170"/>
      <c r="N51" s="1170"/>
      <c r="O51" s="1170"/>
      <c r="P51" s="1170"/>
      <c r="Q51" s="1170"/>
      <c r="R51" s="1170"/>
      <c r="S51" s="1170"/>
      <c r="T51" s="1170"/>
      <c r="U51" s="1170"/>
      <c r="V51" s="1170"/>
      <c r="W51" s="1170"/>
      <c r="X51" s="1170"/>
      <c r="Y51" s="1170"/>
      <c r="Z51" s="1171"/>
      <c r="AA51" s="1172" t="s">
        <v>1083</v>
      </c>
      <c r="AB51" s="1173"/>
      <c r="AC51" s="1173"/>
      <c r="AD51" s="1173"/>
      <c r="AE51" s="1173"/>
      <c r="AF51" s="1174"/>
      <c r="AG51" s="1178">
        <v>405</v>
      </c>
      <c r="AH51" s="1179"/>
      <c r="AI51" s="1179"/>
      <c r="AJ51" s="1179"/>
      <c r="AK51" s="1179"/>
      <c r="AL51" s="1179"/>
      <c r="AM51" s="1179"/>
      <c r="AN51" s="1179"/>
      <c r="AO51" s="1179"/>
      <c r="AP51" s="1179"/>
      <c r="AQ51" s="1179"/>
      <c r="AR51" s="1179"/>
      <c r="AS51" s="1179"/>
      <c r="AT51" s="1179"/>
      <c r="AU51" s="1179"/>
      <c r="AV51" s="1179"/>
      <c r="AW51" s="1179"/>
      <c r="AX51" s="1179"/>
      <c r="AY51" s="1179"/>
      <c r="AZ51" s="1179"/>
      <c r="BA51" s="1179"/>
      <c r="BB51" s="1179"/>
      <c r="BC51" s="1179"/>
      <c r="BD51" s="1210"/>
      <c r="BE51" s="1211"/>
      <c r="BF51" s="1211"/>
      <c r="BG51" s="1211"/>
      <c r="BH51" s="1211"/>
      <c r="BI51" s="1211"/>
      <c r="BJ51" s="1211"/>
      <c r="BK51" s="1211"/>
      <c r="BL51" s="1211"/>
      <c r="BM51" s="1211"/>
      <c r="BN51" s="1211"/>
      <c r="BO51" s="1211"/>
      <c r="BP51" s="1211"/>
      <c r="BQ51" s="1211"/>
      <c r="BR51" s="1211"/>
      <c r="BS51" s="1211"/>
      <c r="BT51" s="1211"/>
      <c r="BU51" s="1211"/>
      <c r="BV51" s="1211"/>
      <c r="BW51" s="1211"/>
      <c r="BX51" s="1211"/>
      <c r="BY51" s="1211"/>
      <c r="BZ51" s="1211"/>
      <c r="CA51" s="1211"/>
      <c r="CB51" s="1211"/>
      <c r="CC51" s="1211"/>
      <c r="CD51" s="1212"/>
      <c r="CE51" s="6"/>
      <c r="CF51" s="6"/>
    </row>
    <row r="52" spans="1:84" ht="12" customHeight="1">
      <c r="A52" s="1178">
        <v>21</v>
      </c>
      <c r="B52" s="1180"/>
      <c r="C52" s="1169" t="s">
        <v>1132</v>
      </c>
      <c r="D52" s="1170"/>
      <c r="E52" s="1170"/>
      <c r="F52" s="1170"/>
      <c r="G52" s="1170"/>
      <c r="H52" s="1170"/>
      <c r="I52" s="1170"/>
      <c r="J52" s="1170"/>
      <c r="K52" s="1170"/>
      <c r="L52" s="1170"/>
      <c r="M52" s="1170"/>
      <c r="N52" s="1170"/>
      <c r="O52" s="1170"/>
      <c r="P52" s="1170"/>
      <c r="Q52" s="1170"/>
      <c r="R52" s="1170"/>
      <c r="S52" s="1170"/>
      <c r="T52" s="1170"/>
      <c r="U52" s="1170"/>
      <c r="V52" s="1170"/>
      <c r="W52" s="1170"/>
      <c r="X52" s="1170"/>
      <c r="Y52" s="1170"/>
      <c r="Z52" s="1171"/>
      <c r="AA52" s="1172" t="s">
        <v>1083</v>
      </c>
      <c r="AB52" s="1173"/>
      <c r="AC52" s="1173"/>
      <c r="AD52" s="1173"/>
      <c r="AE52" s="1173"/>
      <c r="AF52" s="1174"/>
      <c r="AG52" s="1172" t="s">
        <v>1117</v>
      </c>
      <c r="AH52" s="1173"/>
      <c r="AI52" s="1173"/>
      <c r="AJ52" s="1173"/>
      <c r="AK52" s="1173"/>
      <c r="AL52" s="1173"/>
      <c r="AM52" s="1173"/>
      <c r="AN52" s="1173"/>
      <c r="AO52" s="1173"/>
      <c r="AP52" s="1173"/>
      <c r="AQ52" s="1173"/>
      <c r="AR52" s="1173"/>
      <c r="AS52" s="1173"/>
      <c r="AT52" s="1173"/>
      <c r="AU52" s="1173"/>
      <c r="AV52" s="1173"/>
      <c r="AW52" s="1173"/>
      <c r="AX52" s="1173"/>
      <c r="AY52" s="1173"/>
      <c r="AZ52" s="1173"/>
      <c r="BA52" s="1173"/>
      <c r="BB52" s="1173"/>
      <c r="BC52" s="1173"/>
      <c r="BD52" s="1213"/>
      <c r="BE52" s="1214"/>
      <c r="BF52" s="1214"/>
      <c r="BG52" s="1214"/>
      <c r="BH52" s="1214"/>
      <c r="BI52" s="1214"/>
      <c r="BJ52" s="1214"/>
      <c r="BK52" s="1214"/>
      <c r="BL52" s="1214"/>
      <c r="BM52" s="1214"/>
      <c r="BN52" s="1214"/>
      <c r="BO52" s="1214"/>
      <c r="BP52" s="1214"/>
      <c r="BQ52" s="1214"/>
      <c r="BR52" s="1214"/>
      <c r="BS52" s="1214"/>
      <c r="BT52" s="1214"/>
      <c r="BU52" s="1214"/>
      <c r="BV52" s="1214"/>
      <c r="BW52" s="1214"/>
      <c r="BX52" s="1214"/>
      <c r="BY52" s="1214"/>
      <c r="BZ52" s="1214"/>
      <c r="CA52" s="1214"/>
      <c r="CB52" s="1214"/>
      <c r="CC52" s="1214"/>
      <c r="CD52" s="1215"/>
      <c r="CE52" s="6"/>
      <c r="CF52" s="6"/>
    </row>
  </sheetData>
  <customSheetViews>
    <customSheetView guid="{27437FEA-07C5-45F9-A250-BF682439EB63}">
      <selection activeCell="CI25" sqref="CI25"/>
      <pageMargins left="0.25" right="0.25" top="0.75" bottom="0.75" header="0.3" footer="0.3"/>
      <pageSetup paperSize="9" orientation="portrait"/>
    </customSheetView>
    <customSheetView guid="{D9E22640-0C2E-4128-B440-6D62EAD29E00}">
      <selection activeCell="CI25" sqref="CI25"/>
      <pageMargins left="0.25" right="0.25" top="0.75" bottom="0.75" header="0.3" footer="0.3"/>
      <pageSetup paperSize="9" orientation="portrait"/>
    </customSheetView>
    <customSheetView guid="{05ADD661-264C-4A61-836E-B9C767B0E4F7}">
      <selection activeCell="CI25" sqref="CI25"/>
      <pageMargins left="0.25" right="0.25" top="0.75" bottom="0.75" header="0.3" footer="0.3"/>
      <pageSetup paperSize="9" orientation="portrait"/>
    </customSheetView>
  </customSheetViews>
  <mergeCells count="177">
    <mergeCell ref="BD32:CD52"/>
    <mergeCell ref="BD13:CD29"/>
    <mergeCell ref="A51:B51"/>
    <mergeCell ref="C51:Z51"/>
    <mergeCell ref="AA51:AF51"/>
    <mergeCell ref="AG51:BC51"/>
    <mergeCell ref="A52:B52"/>
    <mergeCell ref="C52:Z52"/>
    <mergeCell ref="AA52:AF52"/>
    <mergeCell ref="AG52:BC52"/>
    <mergeCell ref="A48:B48"/>
    <mergeCell ref="C48:Z48"/>
    <mergeCell ref="AA48:AF48"/>
    <mergeCell ref="AG48:BC48"/>
    <mergeCell ref="A49:B49"/>
    <mergeCell ref="C49:Z49"/>
    <mergeCell ref="AA49:AF49"/>
    <mergeCell ref="AG49:BC49"/>
    <mergeCell ref="A50:B50"/>
    <mergeCell ref="C50:Z50"/>
    <mergeCell ref="AA50:AF50"/>
    <mergeCell ref="AG50:BC50"/>
    <mergeCell ref="A45:B45"/>
    <mergeCell ref="C45:Z45"/>
    <mergeCell ref="AA45:AF45"/>
    <mergeCell ref="AG45:BC45"/>
    <mergeCell ref="A46:B46"/>
    <mergeCell ref="C46:Z46"/>
    <mergeCell ref="AA46:AF46"/>
    <mergeCell ref="AG46:BC46"/>
    <mergeCell ref="A47:B47"/>
    <mergeCell ref="C47:Z47"/>
    <mergeCell ref="AA47:AF47"/>
    <mergeCell ref="AG47:BC47"/>
    <mergeCell ref="A42:B42"/>
    <mergeCell ref="C42:Z42"/>
    <mergeCell ref="AA42:AF42"/>
    <mergeCell ref="AG42:BC42"/>
    <mergeCell ref="A43:B43"/>
    <mergeCell ref="C43:Z43"/>
    <mergeCell ref="AA43:AF43"/>
    <mergeCell ref="AG43:BC43"/>
    <mergeCell ref="A44:B44"/>
    <mergeCell ref="C44:Z44"/>
    <mergeCell ref="AA44:AF44"/>
    <mergeCell ref="AG44:BC44"/>
    <mergeCell ref="A40:B40"/>
    <mergeCell ref="C40:Z40"/>
    <mergeCell ref="AA40:AF40"/>
    <mergeCell ref="AG40:AQ40"/>
    <mergeCell ref="AR40:BC40"/>
    <mergeCell ref="A41:B41"/>
    <mergeCell ref="C41:Z41"/>
    <mergeCell ref="AA41:AF41"/>
    <mergeCell ref="AG41:AQ41"/>
    <mergeCell ref="AR41:BC41"/>
    <mergeCell ref="A38:B38"/>
    <mergeCell ref="C38:Z38"/>
    <mergeCell ref="AA38:AF38"/>
    <mergeCell ref="AG38:AQ38"/>
    <mergeCell ref="AR38:BC38"/>
    <mergeCell ref="A39:B39"/>
    <mergeCell ref="C39:Z39"/>
    <mergeCell ref="AA39:AF39"/>
    <mergeCell ref="AG39:AQ39"/>
    <mergeCell ref="AR39:BC39"/>
    <mergeCell ref="A36:B36"/>
    <mergeCell ref="C36:Z36"/>
    <mergeCell ref="AA36:AF36"/>
    <mergeCell ref="AG36:AQ36"/>
    <mergeCell ref="AR36:BC36"/>
    <mergeCell ref="A37:B37"/>
    <mergeCell ref="C37:Z37"/>
    <mergeCell ref="AA37:AF37"/>
    <mergeCell ref="AG37:AQ37"/>
    <mergeCell ref="AR37:BC37"/>
    <mergeCell ref="A34:B34"/>
    <mergeCell ref="C34:Z34"/>
    <mergeCell ref="AA34:AF34"/>
    <mergeCell ref="AG34:AQ34"/>
    <mergeCell ref="AR34:BC34"/>
    <mergeCell ref="A35:B35"/>
    <mergeCell ref="C35:Z35"/>
    <mergeCell ref="AA35:AF35"/>
    <mergeCell ref="AG35:AQ35"/>
    <mergeCell ref="AR35:BC35"/>
    <mergeCell ref="A32:B32"/>
    <mergeCell ref="C32:Z32"/>
    <mergeCell ref="AA32:AF32"/>
    <mergeCell ref="AG32:AQ32"/>
    <mergeCell ref="AR32:BC32"/>
    <mergeCell ref="A33:B33"/>
    <mergeCell ref="C33:Z33"/>
    <mergeCell ref="AA33:AF33"/>
    <mergeCell ref="AG33:AQ33"/>
    <mergeCell ref="AR33:BC33"/>
    <mergeCell ref="A29:B29"/>
    <mergeCell ref="C29:Z29"/>
    <mergeCell ref="AA29:AF29"/>
    <mergeCell ref="AG29:BC29"/>
    <mergeCell ref="A30:CD30"/>
    <mergeCell ref="A31:AF31"/>
    <mergeCell ref="AG31:AQ31"/>
    <mergeCell ref="AR31:BC31"/>
    <mergeCell ref="BD31:CD31"/>
    <mergeCell ref="A26:B26"/>
    <mergeCell ref="C26:Z26"/>
    <mergeCell ref="AA26:AF26"/>
    <mergeCell ref="AG26:BC26"/>
    <mergeCell ref="A27:B27"/>
    <mergeCell ref="C27:Z27"/>
    <mergeCell ref="AA27:AF27"/>
    <mergeCell ref="AG27:BC27"/>
    <mergeCell ref="A28:B28"/>
    <mergeCell ref="C28:Z28"/>
    <mergeCell ref="AA28:AF28"/>
    <mergeCell ref="AG28:BC28"/>
    <mergeCell ref="A23:B23"/>
    <mergeCell ref="C23:Z23"/>
    <mergeCell ref="AA23:AF23"/>
    <mergeCell ref="AG23:BC23"/>
    <mergeCell ref="A24:B24"/>
    <mergeCell ref="C24:Z24"/>
    <mergeCell ref="AA24:AF24"/>
    <mergeCell ref="AG24:BC24"/>
    <mergeCell ref="A25:B25"/>
    <mergeCell ref="C25:Z25"/>
    <mergeCell ref="AA25:AF25"/>
    <mergeCell ref="AG25:BC25"/>
    <mergeCell ref="A20:B20"/>
    <mergeCell ref="C20:Z20"/>
    <mergeCell ref="AA20:AF20"/>
    <mergeCell ref="AG20:BC20"/>
    <mergeCell ref="A21:B21"/>
    <mergeCell ref="C21:Z21"/>
    <mergeCell ref="AA21:AF21"/>
    <mergeCell ref="AG21:BC21"/>
    <mergeCell ref="A22:B22"/>
    <mergeCell ref="C22:Z22"/>
    <mergeCell ref="AA22:AF22"/>
    <mergeCell ref="AG22:BC22"/>
    <mergeCell ref="A17:B17"/>
    <mergeCell ref="C17:Z17"/>
    <mergeCell ref="AA17:AF17"/>
    <mergeCell ref="AG17:BC17"/>
    <mergeCell ref="A18:B18"/>
    <mergeCell ref="C18:Z18"/>
    <mergeCell ref="AA18:AF18"/>
    <mergeCell ref="AG18:BC18"/>
    <mergeCell ref="A19:B19"/>
    <mergeCell ref="C19:Z19"/>
    <mergeCell ref="AA19:AF19"/>
    <mergeCell ref="AG19:BC19"/>
    <mergeCell ref="A14:B14"/>
    <mergeCell ref="C14:Z14"/>
    <mergeCell ref="AA14:AF14"/>
    <mergeCell ref="AG14:BC14"/>
    <mergeCell ref="A15:B15"/>
    <mergeCell ref="C15:Z15"/>
    <mergeCell ref="AA15:AF15"/>
    <mergeCell ref="AG15:BC15"/>
    <mergeCell ref="A16:B16"/>
    <mergeCell ref="C16:Z16"/>
    <mergeCell ref="AA16:AF16"/>
    <mergeCell ref="AG16:BC16"/>
    <mergeCell ref="A8:CD8"/>
    <mergeCell ref="A10:B10"/>
    <mergeCell ref="C10:Z10"/>
    <mergeCell ref="AA10:AF10"/>
    <mergeCell ref="AG10:BC10"/>
    <mergeCell ref="BD10:CD10"/>
    <mergeCell ref="A11:CD11"/>
    <mergeCell ref="A12:CD12"/>
    <mergeCell ref="A13:B13"/>
    <mergeCell ref="C13:Z13"/>
    <mergeCell ref="AA13:AF13"/>
    <mergeCell ref="AG13:BC13"/>
  </mergeCells>
  <pageMargins left="0.25" right="0.25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1:J86"/>
  <sheetViews>
    <sheetView workbookViewId="0">
      <selection activeCell="G38" sqref="G38:G40"/>
    </sheetView>
  </sheetViews>
  <sheetFormatPr defaultRowHeight="12.75"/>
  <cols>
    <col min="1" max="1" width="2.140625" customWidth="1"/>
    <col min="2" max="2" width="24.140625" customWidth="1"/>
    <col min="3" max="3" width="9.140625" customWidth="1"/>
    <col min="4" max="4" width="8.140625" customWidth="1"/>
    <col min="5" max="5" width="10.42578125" customWidth="1"/>
    <col min="6" max="6" width="8.5703125" customWidth="1"/>
    <col min="7" max="7" width="7" customWidth="1"/>
    <col min="8" max="8" width="11.5703125" customWidth="1"/>
    <col min="9" max="9" width="15" customWidth="1"/>
  </cols>
  <sheetData>
    <row r="1" spans="2:10" s="1" customFormat="1" ht="12" customHeight="1">
      <c r="B1" s="589"/>
      <c r="C1" s="589"/>
      <c r="D1" s="1" t="s">
        <v>310</v>
      </c>
    </row>
    <row r="2" spans="2:10" s="1" customFormat="1" ht="12" customHeight="1">
      <c r="B2" s="589"/>
      <c r="C2" s="589"/>
      <c r="D2" s="1" t="s">
        <v>311</v>
      </c>
    </row>
    <row r="3" spans="2:10" s="1" customFormat="1" ht="12" customHeight="1">
      <c r="B3" s="589"/>
      <c r="C3" s="589"/>
      <c r="D3" s="1" t="s">
        <v>312</v>
      </c>
    </row>
    <row r="4" spans="2:10" s="1" customFormat="1" ht="12" customHeight="1">
      <c r="B4" s="589"/>
      <c r="C4" s="589"/>
      <c r="D4" s="1" t="s">
        <v>313</v>
      </c>
    </row>
    <row r="5" spans="2:10" s="1" customFormat="1" ht="12" customHeight="1">
      <c r="B5" s="589"/>
      <c r="C5" s="589"/>
      <c r="D5" s="1" t="s">
        <v>314</v>
      </c>
      <c r="I5" s="299">
        <f ca="1">TODAY()</f>
        <v>46179</v>
      </c>
    </row>
    <row r="6" spans="2:10" s="274" customFormat="1" ht="20.25" customHeight="1">
      <c r="B6" s="620" t="s">
        <v>315</v>
      </c>
      <c r="C6" s="620"/>
      <c r="D6" s="620"/>
      <c r="E6" s="620"/>
      <c r="F6" s="620"/>
      <c r="G6" s="620"/>
      <c r="H6" s="620"/>
      <c r="I6" s="620"/>
    </row>
    <row r="7" spans="2:10" ht="27" customHeight="1">
      <c r="B7" s="621" t="s">
        <v>5</v>
      </c>
      <c r="C7" s="619" t="s">
        <v>316</v>
      </c>
      <c r="D7" s="617" t="s">
        <v>259</v>
      </c>
      <c r="E7" s="619" t="s">
        <v>317</v>
      </c>
      <c r="F7" s="619" t="s">
        <v>318</v>
      </c>
      <c r="G7" s="619" t="s">
        <v>260</v>
      </c>
      <c r="H7" s="621" t="s">
        <v>319</v>
      </c>
      <c r="I7" s="621" t="s">
        <v>320</v>
      </c>
    </row>
    <row r="8" spans="2:10" ht="2.25" hidden="1" customHeight="1">
      <c r="B8" s="622"/>
      <c r="C8" s="618"/>
      <c r="D8" s="618"/>
      <c r="E8" s="618"/>
      <c r="F8" s="618"/>
      <c r="G8" s="618"/>
      <c r="H8" s="622"/>
      <c r="I8" s="622"/>
    </row>
    <row r="9" spans="2:10" ht="14.25" customHeight="1">
      <c r="B9" s="615" t="s">
        <v>321</v>
      </c>
      <c r="C9" s="615">
        <v>1200</v>
      </c>
      <c r="D9" s="277">
        <v>6000</v>
      </c>
      <c r="E9" s="277">
        <v>0.35</v>
      </c>
      <c r="F9" s="277">
        <v>3.17</v>
      </c>
      <c r="G9" s="275"/>
      <c r="H9" s="278">
        <v>448.5</v>
      </c>
      <c r="I9" s="278">
        <f>G10*H9</f>
        <v>3229.2</v>
      </c>
    </row>
    <row r="10" spans="2:10" ht="14.25" customHeight="1">
      <c r="B10" s="616"/>
      <c r="C10" s="616"/>
      <c r="D10" s="280">
        <v>6000</v>
      </c>
      <c r="E10" s="280">
        <v>0.4</v>
      </c>
      <c r="F10" s="280">
        <v>4.4000000000000004</v>
      </c>
      <c r="G10" s="281">
        <v>7.2</v>
      </c>
      <c r="H10" s="282">
        <v>469.33</v>
      </c>
      <c r="I10" s="282">
        <f>G10*H10</f>
        <v>3379.18</v>
      </c>
      <c r="J10" s="62"/>
    </row>
    <row r="11" spans="2:10" ht="14.25" customHeight="1">
      <c r="B11" s="623"/>
      <c r="C11" s="623"/>
      <c r="D11" s="280">
        <v>6000</v>
      </c>
      <c r="E11" s="280">
        <v>0.45</v>
      </c>
      <c r="F11" s="280">
        <v>5.4</v>
      </c>
      <c r="G11" s="284"/>
      <c r="H11" s="282">
        <v>524.71</v>
      </c>
      <c r="I11" s="282">
        <f>G10*H11</f>
        <v>3777.91</v>
      </c>
      <c r="J11" s="62"/>
    </row>
    <row r="12" spans="2:10" ht="14.25" customHeight="1">
      <c r="B12" s="615" t="s">
        <v>322</v>
      </c>
      <c r="C12" s="615">
        <v>1138</v>
      </c>
      <c r="D12" s="285">
        <v>6000</v>
      </c>
      <c r="E12" s="280">
        <v>0.4</v>
      </c>
      <c r="F12" s="280">
        <v>4.4000000000000004</v>
      </c>
      <c r="G12" s="624">
        <v>6.8280000000000003</v>
      </c>
      <c r="H12" s="282">
        <v>489.74</v>
      </c>
      <c r="I12" s="282">
        <f>G12*H12</f>
        <v>3343.94</v>
      </c>
      <c r="J12" s="62"/>
    </row>
    <row r="13" spans="2:10" ht="14.25" customHeight="1">
      <c r="B13" s="623"/>
      <c r="C13" s="623"/>
      <c r="D13" s="285">
        <v>6000</v>
      </c>
      <c r="E13" s="280">
        <v>0.45</v>
      </c>
      <c r="F13" s="280">
        <v>5.4</v>
      </c>
      <c r="G13" s="623"/>
      <c r="H13" s="282">
        <v>547.52</v>
      </c>
      <c r="I13" s="282">
        <f>G12*H13</f>
        <v>3738.47</v>
      </c>
    </row>
    <row r="14" spans="2:10" ht="14.25" customHeight="1">
      <c r="B14" s="616" t="s">
        <v>323</v>
      </c>
      <c r="C14" s="281">
        <v>1150</v>
      </c>
      <c r="D14" s="280">
        <v>6000</v>
      </c>
      <c r="E14" s="280">
        <v>0.45</v>
      </c>
      <c r="F14" s="280">
        <v>5.4</v>
      </c>
      <c r="G14" s="615">
        <v>6.9</v>
      </c>
      <c r="H14" s="282">
        <v>547.52</v>
      </c>
      <c r="I14" s="282">
        <f>G14*H14</f>
        <v>3777.89</v>
      </c>
    </row>
    <row r="15" spans="2:10" ht="14.25" customHeight="1">
      <c r="B15" s="616"/>
      <c r="C15" s="281"/>
      <c r="D15" s="280">
        <v>6000</v>
      </c>
      <c r="E15" s="280">
        <v>0.5</v>
      </c>
      <c r="F15" s="280">
        <v>5.9</v>
      </c>
      <c r="G15" s="616"/>
      <c r="H15" s="282">
        <v>586.96</v>
      </c>
      <c r="I15" s="282">
        <f>G14*H15</f>
        <v>4050.02</v>
      </c>
    </row>
    <row r="16" spans="2:10" ht="14.25" customHeight="1">
      <c r="B16" s="615" t="s">
        <v>324</v>
      </c>
      <c r="C16" s="615">
        <v>1150</v>
      </c>
      <c r="D16" s="285">
        <v>6000</v>
      </c>
      <c r="E16" s="280">
        <v>0.35</v>
      </c>
      <c r="F16" s="286">
        <v>3.17</v>
      </c>
      <c r="G16" s="615">
        <v>6.9</v>
      </c>
      <c r="H16" s="287">
        <v>468</v>
      </c>
      <c r="I16" s="282">
        <f>G16*H16</f>
        <v>3229.2</v>
      </c>
    </row>
    <row r="17" spans="2:9" ht="14.25" customHeight="1">
      <c r="B17" s="616"/>
      <c r="C17" s="616"/>
      <c r="D17" s="285">
        <v>6000</v>
      </c>
      <c r="E17" s="280">
        <v>0.4</v>
      </c>
      <c r="F17" s="286">
        <v>4.4000000000000004</v>
      </c>
      <c r="G17" s="616"/>
      <c r="H17" s="287">
        <v>489.74</v>
      </c>
      <c r="I17" s="282">
        <f>G16*H17</f>
        <v>3379.21</v>
      </c>
    </row>
    <row r="18" spans="2:9" ht="14.25" customHeight="1">
      <c r="B18" s="616"/>
      <c r="C18" s="616"/>
      <c r="D18" s="285">
        <v>6000</v>
      </c>
      <c r="E18" s="280">
        <v>0.45</v>
      </c>
      <c r="F18" s="286">
        <v>5.4</v>
      </c>
      <c r="G18" s="616"/>
      <c r="H18" s="287">
        <v>547.52</v>
      </c>
      <c r="I18" s="282">
        <f>G16*H18</f>
        <v>3777.89</v>
      </c>
    </row>
    <row r="19" spans="2:9" ht="14.25" customHeight="1">
      <c r="B19" s="616"/>
      <c r="C19" s="616"/>
      <c r="D19" s="285">
        <v>6000</v>
      </c>
      <c r="E19" s="280">
        <v>0.5</v>
      </c>
      <c r="F19" s="286">
        <v>5.9</v>
      </c>
      <c r="G19" s="616"/>
      <c r="H19" s="287">
        <v>586.96</v>
      </c>
      <c r="I19" s="282">
        <f>G16*H19</f>
        <v>4050.02</v>
      </c>
    </row>
    <row r="20" spans="2:9" ht="14.25" customHeight="1">
      <c r="B20" s="616"/>
      <c r="C20" s="616"/>
      <c r="D20" s="285">
        <v>6000</v>
      </c>
      <c r="E20" s="280">
        <v>0.55000000000000004</v>
      </c>
      <c r="F20" s="286">
        <v>6.9</v>
      </c>
      <c r="G20" s="616"/>
      <c r="H20" s="288">
        <v>669.52</v>
      </c>
      <c r="I20" s="282">
        <f>G16*H20</f>
        <v>4619.6899999999996</v>
      </c>
    </row>
    <row r="21" spans="2:9" ht="14.25" customHeight="1">
      <c r="B21" s="623"/>
      <c r="C21" s="616"/>
      <c r="D21" s="285">
        <v>6000</v>
      </c>
      <c r="E21" s="280">
        <v>0.65</v>
      </c>
      <c r="F21" s="286">
        <v>7.4</v>
      </c>
      <c r="G21" s="623"/>
      <c r="H21" s="287">
        <v>774</v>
      </c>
      <c r="I21" s="282">
        <f>G16*H21</f>
        <v>5340.6</v>
      </c>
    </row>
    <row r="22" spans="2:9" ht="14.25" customHeight="1">
      <c r="B22" s="222"/>
      <c r="C22" s="276"/>
      <c r="D22" s="285">
        <v>6000</v>
      </c>
      <c r="E22" s="280">
        <v>0.35</v>
      </c>
      <c r="F22" s="286">
        <v>2.89</v>
      </c>
      <c r="G22" s="279"/>
      <c r="H22" s="287">
        <v>512.08000000000004</v>
      </c>
      <c r="I22" s="282">
        <f>G23*H22</f>
        <v>3229.18</v>
      </c>
    </row>
    <row r="23" spans="2:9" ht="14.25" customHeight="1">
      <c r="B23" s="625" t="s">
        <v>325</v>
      </c>
      <c r="C23" s="616">
        <v>1051</v>
      </c>
      <c r="D23" s="285">
        <v>6000</v>
      </c>
      <c r="E23" s="280">
        <v>0.4</v>
      </c>
      <c r="F23" s="280">
        <v>4.4000000000000004</v>
      </c>
      <c r="G23" s="616">
        <v>6.306</v>
      </c>
      <c r="H23" s="282">
        <v>535.87</v>
      </c>
      <c r="I23" s="282">
        <f>G23*H23</f>
        <v>3379.2</v>
      </c>
    </row>
    <row r="24" spans="2:9" ht="14.25" customHeight="1">
      <c r="B24" s="625"/>
      <c r="C24" s="616"/>
      <c r="D24" s="285">
        <v>6000</v>
      </c>
      <c r="E24" s="280">
        <v>0.45</v>
      </c>
      <c r="F24" s="280">
        <v>5.4</v>
      </c>
      <c r="G24" s="616"/>
      <c r="H24" s="282">
        <v>599.1</v>
      </c>
      <c r="I24" s="282">
        <f>G23*H24</f>
        <v>3777.92</v>
      </c>
    </row>
    <row r="25" spans="2:9" ht="14.25" customHeight="1">
      <c r="B25" s="625"/>
      <c r="C25" s="616"/>
      <c r="D25" s="285">
        <v>6000</v>
      </c>
      <c r="E25" s="280">
        <v>0.5</v>
      </c>
      <c r="F25" s="280">
        <v>5.9</v>
      </c>
      <c r="G25" s="616"/>
      <c r="H25" s="282">
        <v>642.25</v>
      </c>
      <c r="I25" s="282">
        <f>G23*H25</f>
        <v>4050.03</v>
      </c>
    </row>
    <row r="26" spans="2:9" ht="14.25" customHeight="1">
      <c r="B26" s="625"/>
      <c r="C26" s="616"/>
      <c r="D26" s="285">
        <v>6000</v>
      </c>
      <c r="E26" s="280">
        <v>0.55000000000000004</v>
      </c>
      <c r="F26" s="280">
        <v>6.9</v>
      </c>
      <c r="G26" s="616"/>
      <c r="H26" s="282">
        <v>732.59</v>
      </c>
      <c r="I26" s="282">
        <f>G23*H26</f>
        <v>4619.71</v>
      </c>
    </row>
    <row r="27" spans="2:9" ht="14.25" customHeight="1">
      <c r="B27" s="626"/>
      <c r="C27" s="623"/>
      <c r="D27" s="285">
        <v>6000</v>
      </c>
      <c r="E27" s="280">
        <v>0.65</v>
      </c>
      <c r="F27" s="280">
        <v>7.4</v>
      </c>
      <c r="G27" s="623"/>
      <c r="H27" s="289">
        <v>846.91</v>
      </c>
      <c r="I27" s="282">
        <f>G23*H27</f>
        <v>5340.61</v>
      </c>
    </row>
    <row r="28" spans="2:9" ht="14.25" customHeight="1">
      <c r="B28" s="615" t="s">
        <v>293</v>
      </c>
      <c r="C28" s="616">
        <v>1060</v>
      </c>
      <c r="D28" s="280">
        <v>6000</v>
      </c>
      <c r="E28" s="280">
        <v>0.45</v>
      </c>
      <c r="F28" s="280">
        <v>5.4</v>
      </c>
      <c r="G28" s="615">
        <v>6.36</v>
      </c>
      <c r="H28" s="282">
        <v>594.01</v>
      </c>
      <c r="I28" s="282">
        <f>G28*H28</f>
        <v>3777.9</v>
      </c>
    </row>
    <row r="29" spans="2:9" ht="14.25" customHeight="1">
      <c r="B29" s="616"/>
      <c r="C29" s="616"/>
      <c r="D29" s="280">
        <v>6000</v>
      </c>
      <c r="E29" s="280">
        <v>0.5</v>
      </c>
      <c r="F29" s="280">
        <v>5.9</v>
      </c>
      <c r="G29" s="616"/>
      <c r="H29" s="282">
        <v>636.79</v>
      </c>
      <c r="I29" s="282">
        <f>G28*H29</f>
        <v>4049.98</v>
      </c>
    </row>
    <row r="30" spans="2:9" ht="14.25" customHeight="1">
      <c r="B30" s="616"/>
      <c r="C30" s="616"/>
      <c r="D30" s="280">
        <v>6000</v>
      </c>
      <c r="E30" s="280">
        <v>0.55000000000000004</v>
      </c>
      <c r="F30" s="280">
        <v>6.9</v>
      </c>
      <c r="G30" s="616"/>
      <c r="H30" s="282">
        <v>726.37</v>
      </c>
      <c r="I30" s="282">
        <f>G28*H30</f>
        <v>4619.71</v>
      </c>
    </row>
    <row r="31" spans="2:9" ht="14.25" customHeight="1">
      <c r="B31" s="616"/>
      <c r="C31" s="616"/>
      <c r="D31" s="280">
        <v>6000</v>
      </c>
      <c r="E31" s="280">
        <v>0.65</v>
      </c>
      <c r="F31" s="280">
        <v>7.4</v>
      </c>
      <c r="G31" s="616"/>
      <c r="H31" s="282">
        <v>839.72</v>
      </c>
      <c r="I31" s="282">
        <f>G28*H31</f>
        <v>5340.62</v>
      </c>
    </row>
    <row r="32" spans="2:9" ht="14.25" customHeight="1">
      <c r="B32" s="623"/>
      <c r="C32" s="623"/>
      <c r="D32" s="280">
        <v>6000</v>
      </c>
      <c r="E32" s="280">
        <v>0.7</v>
      </c>
      <c r="F32" s="280">
        <v>8.4</v>
      </c>
      <c r="G32" s="623"/>
      <c r="H32" s="282">
        <v>879.62</v>
      </c>
      <c r="I32" s="282">
        <f>G28*H32</f>
        <v>5594.38</v>
      </c>
    </row>
    <row r="33" spans="2:9" ht="14.25" customHeight="1">
      <c r="B33" s="615" t="s">
        <v>326</v>
      </c>
      <c r="C33" s="615">
        <v>1047</v>
      </c>
      <c r="D33" s="280">
        <v>6000</v>
      </c>
      <c r="E33" s="280">
        <v>0.45</v>
      </c>
      <c r="F33" s="280">
        <v>5.4</v>
      </c>
      <c r="G33" s="615">
        <v>6.282</v>
      </c>
      <c r="H33" s="282">
        <v>601.38</v>
      </c>
      <c r="I33" s="282">
        <f>G33*H33</f>
        <v>3777.87</v>
      </c>
    </row>
    <row r="34" spans="2:9" ht="14.25" customHeight="1">
      <c r="B34" s="616"/>
      <c r="C34" s="616"/>
      <c r="D34" s="280">
        <v>6000</v>
      </c>
      <c r="E34" s="280">
        <v>0.5</v>
      </c>
      <c r="F34" s="280">
        <v>5.9</v>
      </c>
      <c r="G34" s="616"/>
      <c r="H34" s="282">
        <v>644.70000000000005</v>
      </c>
      <c r="I34" s="282">
        <f>G33*H34</f>
        <v>4050.01</v>
      </c>
    </row>
    <row r="35" spans="2:9" ht="14.25" customHeight="1">
      <c r="B35" s="616"/>
      <c r="C35" s="616"/>
      <c r="D35" s="280">
        <v>6000</v>
      </c>
      <c r="E35" s="280">
        <v>0.55000000000000004</v>
      </c>
      <c r="F35" s="280">
        <v>6.9</v>
      </c>
      <c r="G35" s="616"/>
      <c r="H35" s="282">
        <v>735.39</v>
      </c>
      <c r="I35" s="282">
        <f>G33*H35</f>
        <v>4619.72</v>
      </c>
    </row>
    <row r="36" spans="2:9" ht="14.25" customHeight="1">
      <c r="B36" s="616"/>
      <c r="C36" s="616"/>
      <c r="D36" s="280">
        <v>6000</v>
      </c>
      <c r="E36" s="280">
        <v>0.65</v>
      </c>
      <c r="F36" s="280">
        <v>7.4</v>
      </c>
      <c r="G36" s="616"/>
      <c r="H36" s="282">
        <v>850.14</v>
      </c>
      <c r="I36" s="282">
        <f>G33*H36</f>
        <v>5340.58</v>
      </c>
    </row>
    <row r="37" spans="2:9" ht="14.25" customHeight="1">
      <c r="B37" s="623"/>
      <c r="C37" s="623"/>
      <c r="D37" s="280">
        <v>6000</v>
      </c>
      <c r="E37" s="280">
        <v>0.7</v>
      </c>
      <c r="F37" s="280">
        <v>8.4</v>
      </c>
      <c r="G37" s="623"/>
      <c r="H37" s="282">
        <v>890.54</v>
      </c>
      <c r="I37" s="282">
        <f>G33*H37</f>
        <v>5594.37</v>
      </c>
    </row>
    <row r="38" spans="2:9" ht="14.25" customHeight="1">
      <c r="B38" s="615" t="s">
        <v>327</v>
      </c>
      <c r="C38" s="615">
        <v>902</v>
      </c>
      <c r="D38" s="280">
        <v>6000</v>
      </c>
      <c r="E38" s="280">
        <v>0.55000000000000004</v>
      </c>
      <c r="F38" s="280">
        <v>5.9</v>
      </c>
      <c r="G38" s="615">
        <v>5.4119999999999999</v>
      </c>
      <c r="H38" s="282">
        <v>853.6</v>
      </c>
      <c r="I38" s="289">
        <f>G38*H38</f>
        <v>4619.68</v>
      </c>
    </row>
    <row r="39" spans="2:9" ht="14.25" customHeight="1">
      <c r="B39" s="616"/>
      <c r="C39" s="616"/>
      <c r="D39" s="280">
        <v>6000</v>
      </c>
      <c r="E39" s="280">
        <v>0.65</v>
      </c>
      <c r="F39" s="280">
        <v>6.9</v>
      </c>
      <c r="G39" s="616"/>
      <c r="H39" s="282">
        <v>986.81</v>
      </c>
      <c r="I39" s="289">
        <f>G38*H39</f>
        <v>5340.62</v>
      </c>
    </row>
    <row r="40" spans="2:9" ht="14.25" customHeight="1">
      <c r="B40" s="616"/>
      <c r="C40" s="616"/>
      <c r="D40" s="280">
        <v>6000</v>
      </c>
      <c r="E40" s="280">
        <v>0.7</v>
      </c>
      <c r="F40" s="280">
        <v>7.4</v>
      </c>
      <c r="G40" s="623"/>
      <c r="H40" s="282">
        <v>1033.7</v>
      </c>
      <c r="I40" s="289">
        <f>G38*H40</f>
        <v>5594.38</v>
      </c>
    </row>
    <row r="41" spans="2:9" ht="14.25" customHeight="1">
      <c r="B41" s="616"/>
      <c r="C41" s="616"/>
      <c r="D41" s="280">
        <v>12000</v>
      </c>
      <c r="E41" s="280">
        <v>0.7</v>
      </c>
      <c r="F41" s="280">
        <v>7.4</v>
      </c>
      <c r="G41" s="615">
        <v>10.824</v>
      </c>
      <c r="H41" s="282">
        <v>1033.7</v>
      </c>
      <c r="I41" s="289">
        <f>G41*H41</f>
        <v>11188.77</v>
      </c>
    </row>
    <row r="42" spans="2:9" ht="14.25" customHeight="1">
      <c r="B42" s="616"/>
      <c r="C42" s="616"/>
      <c r="D42" s="280">
        <v>12000</v>
      </c>
      <c r="E42" s="280">
        <v>0.75</v>
      </c>
      <c r="F42" s="280">
        <v>7.4</v>
      </c>
      <c r="G42" s="616"/>
      <c r="H42" s="282">
        <v>1103.55</v>
      </c>
      <c r="I42" s="289">
        <f>G41*H42</f>
        <v>11944.83</v>
      </c>
    </row>
    <row r="43" spans="2:9" ht="14.25" customHeight="1">
      <c r="B43" s="616"/>
      <c r="C43" s="616"/>
      <c r="D43" s="280">
        <v>12000</v>
      </c>
      <c r="E43" s="280">
        <v>0.8</v>
      </c>
      <c r="F43" s="280">
        <v>8.4</v>
      </c>
      <c r="G43" s="616"/>
      <c r="H43" s="282">
        <v>1112.8599999999999</v>
      </c>
      <c r="I43" s="289">
        <f>G41*H43</f>
        <v>12045.6</v>
      </c>
    </row>
    <row r="44" spans="2:9" ht="14.25" customHeight="1">
      <c r="B44" s="616"/>
      <c r="C44" s="616"/>
      <c r="D44" s="280">
        <v>12000</v>
      </c>
      <c r="E44" s="280">
        <v>0.9</v>
      </c>
      <c r="F44" s="280">
        <v>9.3000000000000007</v>
      </c>
      <c r="G44" s="616"/>
      <c r="H44" s="282">
        <v>1226.94</v>
      </c>
      <c r="I44" s="289">
        <f>G41*H44</f>
        <v>13280.4</v>
      </c>
    </row>
    <row r="45" spans="2:9" ht="14.25" customHeight="1">
      <c r="B45" s="623"/>
      <c r="C45" s="623"/>
      <c r="D45" s="280">
        <v>12000</v>
      </c>
      <c r="E45" s="290">
        <v>1</v>
      </c>
      <c r="F45" s="280">
        <v>10.3</v>
      </c>
      <c r="G45" s="623"/>
      <c r="H45" s="282">
        <v>1353.16</v>
      </c>
      <c r="I45" s="282">
        <f>G41*H45</f>
        <v>14646.6</v>
      </c>
    </row>
    <row r="46" spans="2:9" ht="14.25" customHeight="1">
      <c r="B46" s="615" t="s">
        <v>328</v>
      </c>
      <c r="C46" s="615">
        <v>800</v>
      </c>
      <c r="D46" s="280">
        <v>12000</v>
      </c>
      <c r="E46" s="280">
        <v>0.65</v>
      </c>
      <c r="F46" s="280">
        <v>6.9</v>
      </c>
      <c r="G46" s="615">
        <v>9.6</v>
      </c>
      <c r="H46" s="282">
        <v>1112.6300000000001</v>
      </c>
      <c r="I46" s="282">
        <f>G46*H46</f>
        <v>10681.25</v>
      </c>
    </row>
    <row r="47" spans="2:9" ht="14.25" customHeight="1">
      <c r="B47" s="616"/>
      <c r="C47" s="616"/>
      <c r="D47" s="280">
        <v>12000</v>
      </c>
      <c r="E47" s="280">
        <v>0.7</v>
      </c>
      <c r="F47" s="280">
        <v>7.4</v>
      </c>
      <c r="G47" s="616"/>
      <c r="H47" s="282">
        <v>1165.5</v>
      </c>
      <c r="I47" s="282">
        <f>G46*H47</f>
        <v>11188.8</v>
      </c>
    </row>
    <row r="48" spans="2:9" ht="14.25" customHeight="1">
      <c r="B48" s="616"/>
      <c r="C48" s="616"/>
      <c r="D48" s="280">
        <v>12000</v>
      </c>
      <c r="E48" s="280">
        <v>0.8</v>
      </c>
      <c r="F48" s="280">
        <v>8.4</v>
      </c>
      <c r="G48" s="616"/>
      <c r="H48" s="282">
        <v>1254.75</v>
      </c>
      <c r="I48" s="282">
        <f>G46*H48</f>
        <v>12045.6</v>
      </c>
    </row>
    <row r="49" spans="2:9" ht="14.25" customHeight="1">
      <c r="B49" s="616"/>
      <c r="C49" s="616"/>
      <c r="D49" s="280">
        <v>12000</v>
      </c>
      <c r="E49" s="280">
        <v>0.9</v>
      </c>
      <c r="F49" s="280">
        <v>9.3000000000000007</v>
      </c>
      <c r="G49" s="616"/>
      <c r="H49" s="282">
        <v>1383.38</v>
      </c>
      <c r="I49" s="282">
        <f>G46*H49</f>
        <v>13280.45</v>
      </c>
    </row>
    <row r="50" spans="2:9" ht="14.25" customHeight="1">
      <c r="B50" s="623"/>
      <c r="C50" s="623"/>
      <c r="D50" s="280">
        <v>12000</v>
      </c>
      <c r="E50" s="290">
        <v>1</v>
      </c>
      <c r="F50" s="280">
        <v>10.3</v>
      </c>
      <c r="G50" s="623"/>
      <c r="H50" s="282">
        <v>1525.69</v>
      </c>
      <c r="I50" s="282">
        <f>G46*H50</f>
        <v>14646.62</v>
      </c>
    </row>
    <row r="51" spans="2:9" ht="14.25" customHeight="1">
      <c r="B51" s="226" t="s">
        <v>329</v>
      </c>
      <c r="C51" s="283">
        <v>1250</v>
      </c>
      <c r="D51" s="280">
        <v>2000</v>
      </c>
      <c r="E51" s="280">
        <v>0.35</v>
      </c>
      <c r="F51" s="280"/>
      <c r="G51" s="283">
        <v>2.5</v>
      </c>
      <c r="H51" s="282">
        <v>430.56</v>
      </c>
      <c r="I51" s="282">
        <f>G51*H51</f>
        <v>1076.4000000000001</v>
      </c>
    </row>
    <row r="52" spans="2:9" ht="14.25" customHeight="1">
      <c r="B52" s="226" t="s">
        <v>329</v>
      </c>
      <c r="C52" s="283">
        <v>1250</v>
      </c>
      <c r="D52" s="280">
        <v>2000</v>
      </c>
      <c r="E52" s="280">
        <v>0.4</v>
      </c>
      <c r="F52" s="280"/>
      <c r="G52" s="283">
        <v>2.5</v>
      </c>
      <c r="H52" s="282">
        <v>450.56</v>
      </c>
      <c r="I52" s="282">
        <f>G52*H52</f>
        <v>1126.4000000000001</v>
      </c>
    </row>
    <row r="53" spans="2:9" ht="14.25" customHeight="1">
      <c r="B53" s="291" t="s">
        <v>329</v>
      </c>
      <c r="C53" s="280">
        <v>1250</v>
      </c>
      <c r="D53" s="280">
        <v>3000</v>
      </c>
      <c r="E53" s="280">
        <v>0.4</v>
      </c>
      <c r="F53" s="280">
        <v>5.4</v>
      </c>
      <c r="G53" s="280">
        <v>3.75</v>
      </c>
      <c r="H53" s="282">
        <v>450.56</v>
      </c>
      <c r="I53" s="282">
        <f>G53*H53</f>
        <v>1689.6</v>
      </c>
    </row>
    <row r="54" spans="2:9" ht="14.25" customHeight="1">
      <c r="B54" s="291" t="s">
        <v>329</v>
      </c>
      <c r="C54" s="280">
        <v>1250</v>
      </c>
      <c r="D54" s="280">
        <v>2000</v>
      </c>
      <c r="E54" s="280">
        <v>0.45</v>
      </c>
      <c r="F54" s="280">
        <v>4.41</v>
      </c>
      <c r="G54" s="280">
        <v>2.5</v>
      </c>
      <c r="H54" s="282">
        <v>503.72</v>
      </c>
      <c r="I54" s="282">
        <f>G54*H54</f>
        <v>1259.3</v>
      </c>
    </row>
    <row r="55" spans="2:9">
      <c r="B55" s="292" t="s">
        <v>309</v>
      </c>
      <c r="C55" s="293"/>
      <c r="D55" s="293"/>
      <c r="E55" s="293"/>
      <c r="F55" s="294"/>
      <c r="G55" s="294"/>
      <c r="H55" s="295"/>
      <c r="I55" s="300"/>
    </row>
    <row r="56" spans="2:9">
      <c r="B56" s="296" t="s">
        <v>330</v>
      </c>
      <c r="C56" s="297"/>
      <c r="D56" s="297"/>
      <c r="E56" s="293"/>
      <c r="F56" s="293"/>
      <c r="G56" s="293"/>
      <c r="H56" s="295"/>
      <c r="I56" s="300"/>
    </row>
    <row r="57" spans="2:9">
      <c r="B57" s="292" t="s">
        <v>331</v>
      </c>
      <c r="C57" s="293"/>
      <c r="D57" s="293"/>
      <c r="E57" s="293"/>
      <c r="F57" s="293"/>
      <c r="G57" s="293"/>
      <c r="H57" s="294"/>
      <c r="I57" s="300"/>
    </row>
    <row r="58" spans="2:9">
      <c r="B58" s="298"/>
      <c r="C58" s="294"/>
      <c r="D58" s="294"/>
      <c r="E58" s="294"/>
      <c r="F58" s="294"/>
      <c r="G58" s="294"/>
      <c r="H58" s="294"/>
      <c r="I58" s="300"/>
    </row>
    <row r="59" spans="2:9">
      <c r="B59" s="298"/>
      <c r="C59" s="294"/>
      <c r="D59" s="294"/>
      <c r="E59" s="294"/>
      <c r="F59" s="294"/>
      <c r="G59" s="294"/>
      <c r="H59" s="294"/>
      <c r="I59" s="300"/>
    </row>
    <row r="60" spans="2:9">
      <c r="B60" s="298"/>
      <c r="C60" s="294"/>
      <c r="D60" s="294"/>
      <c r="E60" s="294"/>
      <c r="F60" s="294"/>
      <c r="G60" s="294"/>
      <c r="H60" s="294"/>
      <c r="I60" s="300"/>
    </row>
    <row r="61" spans="2:9">
      <c r="B61" s="298"/>
      <c r="C61" s="294"/>
      <c r="D61" s="294"/>
      <c r="E61" s="294"/>
      <c r="F61" s="294"/>
      <c r="G61" s="294"/>
      <c r="H61" s="294"/>
      <c r="I61" s="300"/>
    </row>
    <row r="62" spans="2:9">
      <c r="B62" s="298"/>
      <c r="C62" s="294"/>
      <c r="D62" s="294"/>
      <c r="E62" s="294"/>
      <c r="F62" s="294"/>
      <c r="G62" s="294"/>
      <c r="H62" s="294"/>
      <c r="I62" s="300"/>
    </row>
    <row r="63" spans="2:9">
      <c r="B63" s="298"/>
      <c r="C63" s="294"/>
      <c r="D63" s="294"/>
      <c r="E63" s="294"/>
      <c r="F63" s="294"/>
      <c r="G63" s="294"/>
      <c r="H63" s="294"/>
      <c r="I63" s="300"/>
    </row>
    <row r="64" spans="2:9">
      <c r="B64" s="298"/>
      <c r="C64" s="294"/>
      <c r="D64" s="294"/>
      <c r="E64" s="294"/>
      <c r="F64" s="294"/>
      <c r="G64" s="294"/>
      <c r="H64" s="294"/>
      <c r="I64" s="300"/>
    </row>
    <row r="65" spans="2:9">
      <c r="B65" s="298"/>
      <c r="C65" s="294"/>
      <c r="D65" s="294"/>
      <c r="E65" s="294"/>
      <c r="F65" s="294"/>
      <c r="G65" s="294"/>
      <c r="H65" s="294"/>
      <c r="I65" s="300"/>
    </row>
    <row r="66" spans="2:9">
      <c r="B66" s="298"/>
      <c r="C66" s="294"/>
      <c r="D66" s="294"/>
      <c r="E66" s="294"/>
      <c r="F66" s="294"/>
      <c r="G66" s="294"/>
      <c r="H66" s="294"/>
      <c r="I66" s="300"/>
    </row>
    <row r="67" spans="2:9">
      <c r="B67" s="298"/>
      <c r="C67" s="294"/>
      <c r="D67" s="294"/>
      <c r="E67" s="294"/>
      <c r="F67" s="294"/>
      <c r="G67" s="294"/>
      <c r="H67" s="294"/>
      <c r="I67" s="300"/>
    </row>
    <row r="68" spans="2:9">
      <c r="B68" s="298"/>
      <c r="C68" s="294"/>
      <c r="D68" s="294"/>
      <c r="E68" s="294"/>
      <c r="F68" s="294"/>
      <c r="G68" s="294"/>
      <c r="H68" s="294"/>
      <c r="I68" s="300"/>
    </row>
    <row r="69" spans="2:9">
      <c r="B69" s="298"/>
      <c r="C69" s="294"/>
      <c r="D69" s="294"/>
      <c r="E69" s="294"/>
      <c r="F69" s="294"/>
      <c r="G69" s="294"/>
      <c r="H69" s="294"/>
      <c r="I69" s="300"/>
    </row>
    <row r="70" spans="2:9">
      <c r="B70" s="298"/>
      <c r="C70" s="294"/>
      <c r="D70" s="294"/>
      <c r="E70" s="294"/>
      <c r="F70" s="294"/>
      <c r="G70" s="294"/>
      <c r="H70" s="294"/>
      <c r="I70" s="300"/>
    </row>
    <row r="71" spans="2:9">
      <c r="B71" s="298"/>
      <c r="C71" s="294"/>
      <c r="D71" s="294"/>
      <c r="E71" s="294"/>
      <c r="F71" s="294"/>
      <c r="G71" s="294"/>
      <c r="H71" s="294"/>
      <c r="I71" s="300"/>
    </row>
    <row r="72" spans="2:9">
      <c r="B72" s="298"/>
      <c r="C72" s="294"/>
      <c r="D72" s="294"/>
      <c r="E72" s="294"/>
      <c r="F72" s="294"/>
      <c r="G72" s="294"/>
      <c r="H72" s="294"/>
      <c r="I72" s="300"/>
    </row>
    <row r="73" spans="2:9">
      <c r="B73" s="298"/>
      <c r="C73" s="294"/>
      <c r="D73" s="294"/>
      <c r="E73" s="294"/>
      <c r="F73" s="294"/>
      <c r="G73" s="294"/>
      <c r="H73" s="294"/>
      <c r="I73" s="300"/>
    </row>
    <row r="74" spans="2:9">
      <c r="B74" s="298"/>
      <c r="C74" s="294"/>
      <c r="D74" s="294"/>
      <c r="E74" s="294"/>
      <c r="F74" s="294"/>
      <c r="G74" s="294"/>
      <c r="H74" s="294"/>
      <c r="I74" s="300"/>
    </row>
    <row r="75" spans="2:9">
      <c r="B75" s="298"/>
      <c r="C75" s="294"/>
      <c r="D75" s="294"/>
      <c r="E75" s="294"/>
      <c r="F75" s="294"/>
      <c r="G75" s="294"/>
      <c r="H75" s="294"/>
      <c r="I75" s="300"/>
    </row>
    <row r="76" spans="2:9">
      <c r="B76" s="298"/>
      <c r="C76" s="294"/>
      <c r="D76" s="294"/>
      <c r="E76" s="294"/>
      <c r="F76" s="294"/>
      <c r="G76" s="294"/>
      <c r="H76" s="294"/>
      <c r="I76" s="294"/>
    </row>
    <row r="77" spans="2:9">
      <c r="B77" s="298"/>
      <c r="C77" s="294"/>
      <c r="D77" s="294"/>
      <c r="E77" s="294"/>
      <c r="F77" s="294"/>
      <c r="G77" s="294"/>
      <c r="H77" s="294"/>
      <c r="I77" s="294"/>
    </row>
    <row r="78" spans="2:9">
      <c r="B78" s="298"/>
      <c r="C78" s="294"/>
      <c r="D78" s="294"/>
      <c r="E78" s="294"/>
      <c r="F78" s="294"/>
      <c r="G78" s="294"/>
      <c r="H78" s="294"/>
      <c r="I78" s="294"/>
    </row>
    <row r="79" spans="2:9">
      <c r="B79" s="298"/>
      <c r="C79" s="294"/>
      <c r="D79" s="294"/>
      <c r="E79" s="294"/>
      <c r="F79" s="294"/>
      <c r="G79" s="294"/>
      <c r="H79" s="294"/>
      <c r="I79" s="294"/>
    </row>
    <row r="80" spans="2:9">
      <c r="B80" s="298"/>
      <c r="C80" s="294"/>
      <c r="D80" s="294"/>
      <c r="E80" s="294"/>
      <c r="F80" s="294"/>
      <c r="G80" s="294"/>
      <c r="H80" s="294"/>
      <c r="I80" s="294"/>
    </row>
    <row r="81" spans="2:9">
      <c r="B81" s="298"/>
      <c r="C81" s="294"/>
      <c r="D81" s="294"/>
      <c r="E81" s="294"/>
      <c r="F81" s="294"/>
      <c r="G81" s="294"/>
      <c r="H81" s="294"/>
      <c r="I81" s="294"/>
    </row>
    <row r="82" spans="2:9">
      <c r="B82" s="298"/>
      <c r="C82" s="294"/>
      <c r="D82" s="294"/>
      <c r="E82" s="294"/>
      <c r="F82" s="294"/>
      <c r="G82" s="294"/>
      <c r="H82" s="294"/>
      <c r="I82" s="294"/>
    </row>
    <row r="83" spans="2:9">
      <c r="B83" s="298"/>
      <c r="C83" s="294"/>
      <c r="D83" s="294"/>
      <c r="E83" s="294"/>
      <c r="F83" s="294"/>
      <c r="G83" s="294"/>
      <c r="H83" s="294"/>
      <c r="I83" s="294"/>
    </row>
    <row r="84" spans="2:9">
      <c r="B84" s="298"/>
      <c r="C84" s="294"/>
      <c r="D84" s="294"/>
      <c r="E84" s="294"/>
      <c r="F84" s="294"/>
      <c r="G84" s="294"/>
      <c r="H84" s="294"/>
      <c r="I84" s="294"/>
    </row>
    <row r="85" spans="2:9">
      <c r="B85" s="298"/>
      <c r="C85" s="294"/>
      <c r="D85" s="294"/>
      <c r="E85" s="294"/>
      <c r="F85" s="294"/>
      <c r="G85" s="294"/>
      <c r="H85" s="294"/>
      <c r="I85" s="294"/>
    </row>
    <row r="86" spans="2:9">
      <c r="B86" s="298"/>
      <c r="C86" s="294"/>
      <c r="D86" s="294"/>
      <c r="E86" s="294"/>
      <c r="F86" s="294"/>
      <c r="G86" s="294"/>
      <c r="H86" s="294"/>
      <c r="I86" s="294"/>
    </row>
  </sheetData>
  <sheetProtection password="CC6B" sheet="1"/>
  <customSheetViews>
    <customSheetView guid="{27437FEA-07C5-45F9-A250-BF682439EB63}" hiddenRows="1" topLeftCell="A28">
      <selection activeCell="H52" sqref="H52"/>
      <pageMargins left="0.25" right="0.25" top="0.75" bottom="0.75" header="0.3" footer="0.3"/>
      <pageSetup paperSize="9" orientation="portrait"/>
    </customSheetView>
    <customSheetView guid="{D9E22640-0C2E-4128-B440-6D62EAD29E00}" hiddenRows="1">
      <selection activeCell="H18" sqref="H18"/>
      <pageMargins left="0.25" right="0.25" top="0.75" bottom="0.75" header="0.3" footer="0.3"/>
      <pageSetup paperSize="9" orientation="portrait"/>
    </customSheetView>
    <customSheetView guid="{05ADD661-264C-4A61-836E-B9C767B0E4F7}" hiddenRows="1">
      <selection activeCell="H18" sqref="H18"/>
      <pageMargins left="0.25" right="0.25" top="0.75" bottom="0.75" header="0.3" footer="0.3"/>
      <pageSetup paperSize="9" orientation="portrait"/>
    </customSheetView>
  </customSheetViews>
  <mergeCells count="36">
    <mergeCell ref="G46:G50"/>
    <mergeCell ref="H7:H8"/>
    <mergeCell ref="I7:I8"/>
    <mergeCell ref="B1:C5"/>
    <mergeCell ref="G16:G21"/>
    <mergeCell ref="G23:G27"/>
    <mergeCell ref="G28:G32"/>
    <mergeCell ref="G33:G37"/>
    <mergeCell ref="G38:G40"/>
    <mergeCell ref="G41:G45"/>
    <mergeCell ref="C23:C27"/>
    <mergeCell ref="C28:C32"/>
    <mergeCell ref="C33:C37"/>
    <mergeCell ref="C38:C45"/>
    <mergeCell ref="C46:C50"/>
    <mergeCell ref="B23:B27"/>
    <mergeCell ref="B28:B32"/>
    <mergeCell ref="B33:B37"/>
    <mergeCell ref="B38:B45"/>
    <mergeCell ref="B46:B50"/>
    <mergeCell ref="B16:B21"/>
    <mergeCell ref="C16:C21"/>
    <mergeCell ref="D7:D8"/>
    <mergeCell ref="E7:E8"/>
    <mergeCell ref="B6:I6"/>
    <mergeCell ref="B7:B8"/>
    <mergeCell ref="B9:B11"/>
    <mergeCell ref="B12:B13"/>
    <mergeCell ref="B14:B15"/>
    <mergeCell ref="F7:F8"/>
    <mergeCell ref="G7:G8"/>
    <mergeCell ref="G12:G13"/>
    <mergeCell ref="G14:G15"/>
    <mergeCell ref="C7:C8"/>
    <mergeCell ref="C9:C11"/>
    <mergeCell ref="C12:C13"/>
  </mergeCells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7"/>
  <sheetViews>
    <sheetView showWhiteSpace="0" view="pageLayout" topLeftCell="A13" zoomScaleNormal="100" workbookViewId="0">
      <selection activeCell="D11" sqref="D11:D12"/>
    </sheetView>
  </sheetViews>
  <sheetFormatPr defaultColWidth="12.28515625" defaultRowHeight="12.75"/>
  <cols>
    <col min="1" max="1" width="3.7109375" customWidth="1"/>
    <col min="2" max="2" width="38" customWidth="1"/>
    <col min="3" max="3" width="15.42578125" customWidth="1"/>
    <col min="4" max="4" width="35.7109375" customWidth="1"/>
    <col min="5" max="5" width="30" customWidth="1"/>
    <col min="6" max="6" width="15.140625" customWidth="1"/>
    <col min="7" max="7" width="14.42578125" customWidth="1"/>
  </cols>
  <sheetData>
    <row r="1" spans="1:7" ht="32.25" customHeight="1">
      <c r="A1" s="627" t="s">
        <v>332</v>
      </c>
      <c r="B1" s="627"/>
      <c r="C1" s="627"/>
      <c r="D1" s="627"/>
      <c r="E1" s="230"/>
      <c r="F1" s="230"/>
      <c r="G1" s="231"/>
    </row>
    <row r="2" spans="1:7" ht="17.25" customHeight="1">
      <c r="A2" s="628" t="s">
        <v>333</v>
      </c>
      <c r="B2" s="628"/>
      <c r="C2" s="255"/>
      <c r="D2" s="255"/>
      <c r="E2" s="255"/>
      <c r="F2" s="232"/>
      <c r="G2" s="232"/>
    </row>
    <row r="3" spans="1:7" ht="17.25" customHeight="1">
      <c r="A3" s="629" t="s">
        <v>312</v>
      </c>
      <c r="B3" s="629"/>
      <c r="C3" s="629"/>
      <c r="D3" s="629"/>
      <c r="E3" s="629"/>
      <c r="F3" s="235"/>
      <c r="G3" s="235"/>
    </row>
    <row r="4" spans="1:7" ht="17.25" customHeight="1">
      <c r="A4" s="256" t="s">
        <v>334</v>
      </c>
      <c r="B4" s="256"/>
      <c r="C4" s="256"/>
      <c r="D4" s="256"/>
      <c r="E4" s="256"/>
      <c r="F4" s="235"/>
      <c r="G4" s="235"/>
    </row>
    <row r="5" spans="1:7" ht="17.25" customHeight="1">
      <c r="A5" s="257"/>
      <c r="B5" s="257"/>
      <c r="C5" s="257"/>
      <c r="D5" s="257"/>
      <c r="E5" s="257"/>
      <c r="F5" s="235"/>
      <c r="G5" s="235"/>
    </row>
    <row r="6" spans="1:7" ht="25.35" customHeight="1">
      <c r="A6" s="258" t="s">
        <v>335</v>
      </c>
      <c r="B6" s="259" t="s">
        <v>5</v>
      </c>
      <c r="C6" s="259" t="s">
        <v>336</v>
      </c>
      <c r="D6" s="259" t="s">
        <v>337</v>
      </c>
      <c r="E6" s="259" t="s">
        <v>338</v>
      </c>
      <c r="F6" s="259" t="s">
        <v>339</v>
      </c>
      <c r="G6" s="260" t="s">
        <v>340</v>
      </c>
    </row>
    <row r="7" spans="1:7" s="140" customFormat="1" ht="22.5" customHeight="1">
      <c r="A7" s="630">
        <v>1</v>
      </c>
      <c r="B7" s="642" t="s">
        <v>341</v>
      </c>
      <c r="C7" s="632"/>
      <c r="D7" s="653" t="s">
        <v>342</v>
      </c>
      <c r="E7" s="667" t="s">
        <v>343</v>
      </c>
      <c r="F7" s="675" t="s">
        <v>344</v>
      </c>
      <c r="G7" s="670">
        <v>605</v>
      </c>
    </row>
    <row r="8" spans="1:7" ht="22.5" customHeight="1">
      <c r="A8" s="630"/>
      <c r="B8" s="642"/>
      <c r="C8" s="632"/>
      <c r="D8" s="653"/>
      <c r="E8" s="667"/>
      <c r="F8" s="676"/>
      <c r="G8" s="671"/>
    </row>
    <row r="9" spans="1:7" ht="22.5" customHeight="1">
      <c r="A9" s="631">
        <v>3</v>
      </c>
      <c r="B9" s="642" t="s">
        <v>345</v>
      </c>
      <c r="C9" s="633"/>
      <c r="D9" s="654" t="s">
        <v>346</v>
      </c>
      <c r="E9" s="663" t="s">
        <v>347</v>
      </c>
      <c r="F9" s="677" t="s">
        <v>344</v>
      </c>
      <c r="G9" s="672">
        <v>509</v>
      </c>
    </row>
    <row r="10" spans="1:7" ht="22.5" customHeight="1">
      <c r="A10" s="631"/>
      <c r="B10" s="642"/>
      <c r="C10" s="633"/>
      <c r="D10" s="654"/>
      <c r="E10" s="663"/>
      <c r="F10" s="678"/>
      <c r="G10" s="673"/>
    </row>
    <row r="11" spans="1:7" ht="22.5" customHeight="1">
      <c r="A11" s="631">
        <v>4</v>
      </c>
      <c r="B11" s="643" t="s">
        <v>348</v>
      </c>
      <c r="C11" s="632"/>
      <c r="D11" s="654" t="s">
        <v>349</v>
      </c>
      <c r="E11" s="668" t="s">
        <v>350</v>
      </c>
      <c r="F11" s="664" t="s">
        <v>344</v>
      </c>
      <c r="G11" s="672">
        <v>335</v>
      </c>
    </row>
    <row r="12" spans="1:7" ht="22.5" customHeight="1">
      <c r="A12" s="631"/>
      <c r="B12" s="643"/>
      <c r="C12" s="632"/>
      <c r="D12" s="654"/>
      <c r="E12" s="668"/>
      <c r="F12" s="666"/>
      <c r="G12" s="673"/>
    </row>
    <row r="13" spans="1:7" ht="44.25" customHeight="1">
      <c r="A13" s="258">
        <v>5</v>
      </c>
      <c r="B13" s="261" t="s">
        <v>351</v>
      </c>
      <c r="C13" s="266"/>
      <c r="D13" s="267" t="s">
        <v>352</v>
      </c>
      <c r="E13" s="263" t="s">
        <v>353</v>
      </c>
      <c r="F13" s="263" t="s">
        <v>344</v>
      </c>
      <c r="G13" s="268">
        <v>745</v>
      </c>
    </row>
    <row r="14" spans="1:7" ht="45" customHeight="1">
      <c r="A14" s="258">
        <v>6</v>
      </c>
      <c r="B14" s="261" t="s">
        <v>351</v>
      </c>
      <c r="C14" s="261"/>
      <c r="D14" s="267" t="s">
        <v>352</v>
      </c>
      <c r="E14" s="269" t="s">
        <v>354</v>
      </c>
      <c r="F14" s="263" t="s">
        <v>344</v>
      </c>
      <c r="G14" s="268">
        <v>875</v>
      </c>
    </row>
    <row r="15" spans="1:7" ht="45" customHeight="1">
      <c r="A15" s="258">
        <v>7</v>
      </c>
      <c r="B15" s="261" t="s">
        <v>355</v>
      </c>
      <c r="C15" s="261"/>
      <c r="D15" s="267" t="s">
        <v>356</v>
      </c>
      <c r="E15" s="263" t="s">
        <v>357</v>
      </c>
      <c r="F15" s="263" t="s">
        <v>344</v>
      </c>
      <c r="G15" s="268">
        <v>296</v>
      </c>
    </row>
    <row r="16" spans="1:7" ht="22.5" customHeight="1">
      <c r="A16" s="631">
        <v>8</v>
      </c>
      <c r="B16" s="642" t="s">
        <v>358</v>
      </c>
      <c r="C16" s="633"/>
      <c r="D16" s="654" t="s">
        <v>359</v>
      </c>
      <c r="E16" s="263" t="s">
        <v>360</v>
      </c>
      <c r="F16" s="663" t="s">
        <v>344</v>
      </c>
      <c r="G16" s="268">
        <v>425</v>
      </c>
    </row>
    <row r="17" spans="1:7" ht="22.5" customHeight="1">
      <c r="A17" s="631"/>
      <c r="B17" s="642"/>
      <c r="C17" s="633"/>
      <c r="D17" s="654"/>
      <c r="E17" s="269" t="s">
        <v>354</v>
      </c>
      <c r="F17" s="663"/>
      <c r="G17" s="268">
        <v>458</v>
      </c>
    </row>
    <row r="18" spans="1:7" ht="22.5" customHeight="1">
      <c r="A18" s="634">
        <v>9</v>
      </c>
      <c r="B18" s="644" t="s">
        <v>361</v>
      </c>
      <c r="C18" s="650"/>
      <c r="D18" s="655" t="s">
        <v>362</v>
      </c>
      <c r="E18" s="265" t="s">
        <v>360</v>
      </c>
      <c r="F18" s="664" t="s">
        <v>344</v>
      </c>
      <c r="G18" s="268">
        <v>1056</v>
      </c>
    </row>
    <row r="19" spans="1:7" ht="22.5" customHeight="1">
      <c r="A19" s="635"/>
      <c r="B19" s="645"/>
      <c r="C19" s="651"/>
      <c r="D19" s="656"/>
      <c r="E19" s="265" t="s">
        <v>363</v>
      </c>
      <c r="F19" s="665"/>
      <c r="G19" s="268">
        <v>1157</v>
      </c>
    </row>
    <row r="20" spans="1:7" ht="22.5" customHeight="1">
      <c r="A20" s="638"/>
      <c r="B20" s="646"/>
      <c r="C20" s="652"/>
      <c r="D20" s="657"/>
      <c r="E20" s="269" t="s">
        <v>354</v>
      </c>
      <c r="F20" s="666"/>
      <c r="G20" s="268">
        <v>1356</v>
      </c>
    </row>
    <row r="21" spans="1:7" ht="22.5" customHeight="1">
      <c r="A21" s="634">
        <v>10</v>
      </c>
      <c r="B21" s="644" t="s">
        <v>364</v>
      </c>
      <c r="C21" s="650"/>
      <c r="D21" s="658" t="s">
        <v>365</v>
      </c>
      <c r="E21" s="265" t="s">
        <v>360</v>
      </c>
      <c r="F21" s="664" t="s">
        <v>344</v>
      </c>
      <c r="G21" s="268">
        <v>891</v>
      </c>
    </row>
    <row r="22" spans="1:7" ht="22.5" customHeight="1">
      <c r="A22" s="635"/>
      <c r="B22" s="645"/>
      <c r="C22" s="651"/>
      <c r="D22" s="659"/>
      <c r="E22" s="265" t="s">
        <v>363</v>
      </c>
      <c r="F22" s="665"/>
      <c r="G22" s="268">
        <v>888</v>
      </c>
    </row>
    <row r="23" spans="1:7" ht="22.5" customHeight="1">
      <c r="A23" s="638"/>
      <c r="B23" s="646"/>
      <c r="C23" s="652"/>
      <c r="D23" s="660"/>
      <c r="E23" s="269" t="s">
        <v>354</v>
      </c>
      <c r="F23" s="666"/>
      <c r="G23" s="268">
        <v>1167</v>
      </c>
    </row>
    <row r="24" spans="1:7" ht="22.5" customHeight="1">
      <c r="A24" s="639">
        <v>11</v>
      </c>
      <c r="B24" s="644" t="s">
        <v>366</v>
      </c>
      <c r="C24" s="650"/>
      <c r="D24" s="658" t="s">
        <v>367</v>
      </c>
      <c r="E24" s="265" t="s">
        <v>360</v>
      </c>
      <c r="F24" s="664" t="s">
        <v>344</v>
      </c>
      <c r="G24" s="268">
        <v>425</v>
      </c>
    </row>
    <row r="25" spans="1:7" ht="22.5" customHeight="1">
      <c r="A25" s="640"/>
      <c r="B25" s="645"/>
      <c r="C25" s="651"/>
      <c r="D25" s="659"/>
      <c r="E25" s="265" t="s">
        <v>363</v>
      </c>
      <c r="F25" s="665"/>
      <c r="G25" s="268">
        <v>425</v>
      </c>
    </row>
    <row r="26" spans="1:7" ht="22.5" customHeight="1">
      <c r="A26" s="641"/>
      <c r="B26" s="646"/>
      <c r="C26" s="652"/>
      <c r="D26" s="660"/>
      <c r="E26" s="269" t="s">
        <v>354</v>
      </c>
      <c r="F26" s="666"/>
      <c r="G26" s="268">
        <v>497</v>
      </c>
    </row>
    <row r="27" spans="1:7" ht="24.75" customHeight="1">
      <c r="A27" s="262">
        <v>12</v>
      </c>
      <c r="B27" s="270" t="s">
        <v>368</v>
      </c>
      <c r="C27" s="270"/>
      <c r="D27" s="271" t="s">
        <v>369</v>
      </c>
      <c r="E27" s="265" t="s">
        <v>357</v>
      </c>
      <c r="F27" s="265" t="s">
        <v>217</v>
      </c>
      <c r="G27" s="268">
        <v>1157</v>
      </c>
    </row>
    <row r="28" spans="1:7" ht="22.5" customHeight="1">
      <c r="A28" s="634">
        <v>13</v>
      </c>
      <c r="B28" s="644" t="s">
        <v>370</v>
      </c>
      <c r="C28" s="650"/>
      <c r="D28" s="658" t="s">
        <v>371</v>
      </c>
      <c r="E28" s="265" t="s">
        <v>360</v>
      </c>
      <c r="F28" s="664" t="s">
        <v>344</v>
      </c>
      <c r="G28" s="268">
        <v>971</v>
      </c>
    </row>
    <row r="29" spans="1:7" ht="22.5" customHeight="1">
      <c r="A29" s="635"/>
      <c r="B29" s="645"/>
      <c r="C29" s="651"/>
      <c r="D29" s="659"/>
      <c r="E29" s="265" t="s">
        <v>363</v>
      </c>
      <c r="F29" s="665"/>
      <c r="G29" s="268">
        <v>971</v>
      </c>
    </row>
    <row r="30" spans="1:7" ht="22.5" customHeight="1">
      <c r="A30" s="638"/>
      <c r="B30" s="646"/>
      <c r="C30" s="652"/>
      <c r="D30" s="660"/>
      <c r="E30" s="269" t="s">
        <v>354</v>
      </c>
      <c r="F30" s="666"/>
      <c r="G30" s="268">
        <v>1293</v>
      </c>
    </row>
    <row r="31" spans="1:7" ht="24.75" customHeight="1">
      <c r="A31" s="634">
        <v>14</v>
      </c>
      <c r="B31" s="644" t="s">
        <v>372</v>
      </c>
      <c r="C31" s="650"/>
      <c r="D31" s="658" t="s">
        <v>373</v>
      </c>
      <c r="E31" s="265" t="s">
        <v>360</v>
      </c>
      <c r="F31" s="664" t="s">
        <v>344</v>
      </c>
      <c r="G31" s="268">
        <v>945</v>
      </c>
    </row>
    <row r="32" spans="1:7" ht="24.75" customHeight="1">
      <c r="A32" s="635"/>
      <c r="B32" s="645"/>
      <c r="C32" s="651"/>
      <c r="D32" s="659"/>
      <c r="E32" s="265" t="s">
        <v>363</v>
      </c>
      <c r="F32" s="665"/>
      <c r="G32" s="268">
        <v>942</v>
      </c>
    </row>
    <row r="33" spans="1:8" ht="27.75" customHeight="1">
      <c r="A33" s="638"/>
      <c r="B33" s="646"/>
      <c r="C33" s="652"/>
      <c r="D33" s="660"/>
      <c r="E33" s="269" t="s">
        <v>354</v>
      </c>
      <c r="F33" s="666"/>
      <c r="G33" s="268">
        <v>1188</v>
      </c>
    </row>
    <row r="34" spans="1:8" ht="22.5" customHeight="1">
      <c r="A34" s="262">
        <v>15</v>
      </c>
      <c r="B34" s="264" t="s">
        <v>374</v>
      </c>
      <c r="C34" s="272"/>
      <c r="D34" s="273"/>
      <c r="E34" s="265" t="s">
        <v>360</v>
      </c>
      <c r="F34" s="265" t="s">
        <v>344</v>
      </c>
      <c r="G34" s="268">
        <v>820</v>
      </c>
    </row>
    <row r="35" spans="1:8" ht="22.5" customHeight="1">
      <c r="A35" s="262">
        <v>16</v>
      </c>
      <c r="B35" s="264" t="s">
        <v>375</v>
      </c>
      <c r="C35" s="264"/>
      <c r="D35" s="271" t="s">
        <v>376</v>
      </c>
      <c r="E35" s="265" t="s">
        <v>377</v>
      </c>
      <c r="F35" s="265" t="s">
        <v>344</v>
      </c>
      <c r="G35" s="268">
        <v>1391</v>
      </c>
    </row>
    <row r="36" spans="1:8" ht="22.5" customHeight="1">
      <c r="A36" s="634">
        <v>17</v>
      </c>
      <c r="B36" s="643" t="s">
        <v>378</v>
      </c>
      <c r="C36" s="632"/>
      <c r="D36" s="661" t="s">
        <v>379</v>
      </c>
      <c r="E36" s="265" t="s">
        <v>380</v>
      </c>
      <c r="F36" s="668" t="s">
        <v>344</v>
      </c>
      <c r="G36" s="268">
        <v>1153</v>
      </c>
    </row>
    <row r="37" spans="1:8" ht="22.5" customHeight="1">
      <c r="A37" s="635"/>
      <c r="B37" s="643"/>
      <c r="C37" s="632"/>
      <c r="D37" s="661"/>
      <c r="E37" s="269" t="s">
        <v>354</v>
      </c>
      <c r="F37" s="668"/>
      <c r="G37" s="268">
        <v>1545</v>
      </c>
    </row>
    <row r="38" spans="1:8" ht="22.5" customHeight="1">
      <c r="A38" s="636">
        <v>18</v>
      </c>
      <c r="B38" s="647" t="s">
        <v>381</v>
      </c>
      <c r="C38" s="632"/>
      <c r="D38" s="661" t="s">
        <v>382</v>
      </c>
      <c r="E38" s="265" t="s">
        <v>380</v>
      </c>
      <c r="F38" s="668" t="s">
        <v>344</v>
      </c>
      <c r="G38" s="268">
        <v>1370</v>
      </c>
    </row>
    <row r="39" spans="1:8" ht="22.5" customHeight="1">
      <c r="A39" s="636"/>
      <c r="B39" s="647"/>
      <c r="C39" s="632"/>
      <c r="D39" s="661"/>
      <c r="E39" s="269" t="s">
        <v>354</v>
      </c>
      <c r="F39" s="668"/>
      <c r="G39" s="268">
        <v>1526</v>
      </c>
      <c r="H39" s="669"/>
    </row>
    <row r="40" spans="1:8" ht="21.75" customHeight="1">
      <c r="A40" s="637">
        <v>19</v>
      </c>
      <c r="B40" s="648" t="s">
        <v>383</v>
      </c>
      <c r="C40" s="633"/>
      <c r="D40" s="662" t="s">
        <v>384</v>
      </c>
      <c r="E40" s="663" t="s">
        <v>357</v>
      </c>
      <c r="F40" s="663" t="s">
        <v>344</v>
      </c>
      <c r="G40" s="674">
        <v>683</v>
      </c>
      <c r="H40" s="669"/>
    </row>
    <row r="41" spans="1:8" ht="21.75" customHeight="1">
      <c r="A41" s="637"/>
      <c r="B41" s="648"/>
      <c r="C41" s="633"/>
      <c r="D41" s="662"/>
      <c r="E41" s="663"/>
      <c r="F41" s="663"/>
      <c r="G41" s="674"/>
    </row>
    <row r="42" spans="1:8" ht="22.5" customHeight="1">
      <c r="A42" s="637">
        <v>20</v>
      </c>
      <c r="B42" s="649" t="s">
        <v>385</v>
      </c>
      <c r="C42" s="633"/>
      <c r="D42" s="662" t="s">
        <v>386</v>
      </c>
      <c r="E42" s="263" t="s">
        <v>380</v>
      </c>
      <c r="F42" s="663" t="s">
        <v>344</v>
      </c>
      <c r="G42" s="268">
        <v>849</v>
      </c>
    </row>
    <row r="43" spans="1:8" ht="22.5" customHeight="1">
      <c r="A43" s="637"/>
      <c r="B43" s="649"/>
      <c r="C43" s="633"/>
      <c r="D43" s="662"/>
      <c r="E43" s="269" t="s">
        <v>354</v>
      </c>
      <c r="F43" s="663"/>
      <c r="G43" s="268">
        <v>946</v>
      </c>
    </row>
    <row r="44" spans="1:8" ht="17.25" customHeight="1"/>
    <row r="45" spans="1:8" ht="28.5" customHeight="1"/>
    <row r="46" spans="1:8" ht="28.5" customHeight="1"/>
    <row r="47" spans="1:8" ht="16.5" customHeight="1"/>
  </sheetData>
  <sheetProtection password="CC6B" sheet="1" objects="1" scenarios="1"/>
  <customSheetViews>
    <customSheetView guid="{27437FEA-07C5-45F9-A250-BF682439EB63}" showPageBreaks="1" view="pageLayout" topLeftCell="A10">
      <selection activeCell="B14" sqref="B14"/>
      <colBreaks count="18" manualBreakCount="18">
        <brk id="7" max="1048575" man="1"/>
        <brk id="21" max="1048575" man="1"/>
        <brk id="35" max="1048575" man="1"/>
        <brk id="49" max="1048575" man="1"/>
        <brk id="63" max="1048575" man="1"/>
        <brk id="77" max="1048575" man="1"/>
        <brk id="91" max="1048575" man="1"/>
        <brk id="105" max="1048575" man="1"/>
        <brk id="119" max="1048575" man="1"/>
        <brk id="133" max="1048575" man="1"/>
        <brk id="147" max="1048575" man="1"/>
        <brk id="161" max="1048575" man="1"/>
        <brk id="175" max="1048575" man="1"/>
        <brk id="189" max="1048575" man="1"/>
        <brk id="203" max="1048575" man="1"/>
        <brk id="217" max="1048575" man="1"/>
        <brk id="231" max="1048575" man="1"/>
        <brk id="245" max="1048575" man="1"/>
      </colBreaks>
      <pageMargins left="0.25" right="0.25" top="0.75" bottom="0.75" header="0.3" footer="0.3"/>
      <pageSetup paperSize="9" scale="56" orientation="portrait"/>
    </customSheetView>
    <customSheetView guid="{D9E22640-0C2E-4128-B440-6D62EAD29E00}" showPageBreaks="1" view="pageLayout">
      <selection activeCell="B14" sqref="B14"/>
      <colBreaks count="18" manualBreakCount="18">
        <brk id="7" max="1048575" man="1"/>
        <brk id="21" max="1048575" man="1"/>
        <brk id="35" max="1048575" man="1"/>
        <brk id="49" max="1048575" man="1"/>
        <brk id="63" max="1048575" man="1"/>
        <brk id="77" max="1048575" man="1"/>
        <brk id="91" max="1048575" man="1"/>
        <brk id="105" max="1048575" man="1"/>
        <brk id="119" max="1048575" man="1"/>
        <brk id="133" max="1048575" man="1"/>
        <brk id="147" max="1048575" man="1"/>
        <brk id="161" max="1048575" man="1"/>
        <brk id="175" max="1048575" man="1"/>
        <brk id="189" max="1048575" man="1"/>
        <brk id="203" max="1048575" man="1"/>
        <brk id="217" max="1048575" man="1"/>
        <brk id="231" max="1048575" man="1"/>
        <brk id="245" max="1048575" man="1"/>
      </colBreaks>
      <pageMargins left="0.25" right="0.25" top="0.75" bottom="0.75" header="0.3" footer="0.3"/>
      <pageSetup paperSize="9" scale="56" orientation="portrait"/>
    </customSheetView>
    <customSheetView guid="{05ADD661-264C-4A61-836E-B9C767B0E4F7}" showPageBreaks="1" view="pageLayout">
      <selection activeCell="B14" sqref="B14"/>
      <colBreaks count="18" manualBreakCount="18">
        <brk id="7" max="1048575" man="1"/>
        <brk id="21" max="1048575" man="1"/>
        <brk id="35" max="1048575" man="1"/>
        <brk id="49" max="1048575" man="1"/>
        <brk id="63" max="1048575" man="1"/>
        <brk id="77" max="1048575" man="1"/>
        <brk id="91" max="1048575" man="1"/>
        <brk id="105" max="1048575" man="1"/>
        <brk id="119" max="1048575" man="1"/>
        <brk id="133" max="1048575" man="1"/>
        <brk id="147" max="1048575" man="1"/>
        <brk id="161" max="1048575" man="1"/>
        <brk id="175" max="1048575" man="1"/>
        <brk id="189" max="1048575" man="1"/>
        <brk id="203" max="1048575" man="1"/>
        <brk id="217" max="1048575" man="1"/>
        <brk id="231" max="1048575" man="1"/>
        <brk id="245" max="1048575" man="1"/>
      </colBreaks>
      <pageMargins left="0.25" right="0.25" top="0.75" bottom="0.75" header="0.3" footer="0.3"/>
      <pageSetup paperSize="9" scale="56" orientation="portrait"/>
    </customSheetView>
  </customSheetViews>
  <mergeCells count="77">
    <mergeCell ref="H39:H40"/>
    <mergeCell ref="F40:F41"/>
    <mergeCell ref="F42:F43"/>
    <mergeCell ref="G7:G8"/>
    <mergeCell ref="G9:G10"/>
    <mergeCell ref="G11:G12"/>
    <mergeCell ref="G40:G41"/>
    <mergeCell ref="F21:F23"/>
    <mergeCell ref="F24:F26"/>
    <mergeCell ref="F28:F30"/>
    <mergeCell ref="F31:F33"/>
    <mergeCell ref="F36:F37"/>
    <mergeCell ref="F38:F39"/>
    <mergeCell ref="F7:F8"/>
    <mergeCell ref="F9:F10"/>
    <mergeCell ref="F11:F12"/>
    <mergeCell ref="D42:D43"/>
    <mergeCell ref="E7:E8"/>
    <mergeCell ref="E9:E10"/>
    <mergeCell ref="E11:E12"/>
    <mergeCell ref="E40:E41"/>
    <mergeCell ref="F16:F17"/>
    <mergeCell ref="F18:F20"/>
    <mergeCell ref="D24:D26"/>
    <mergeCell ref="D28:D30"/>
    <mergeCell ref="C28:C30"/>
    <mergeCell ref="C16:C17"/>
    <mergeCell ref="C18:C20"/>
    <mergeCell ref="C21:C23"/>
    <mergeCell ref="C24:C26"/>
    <mergeCell ref="C31:C33"/>
    <mergeCell ref="C42:C43"/>
    <mergeCell ref="D7:D8"/>
    <mergeCell ref="D9:D10"/>
    <mergeCell ref="D11:D12"/>
    <mergeCell ref="D16:D17"/>
    <mergeCell ref="D18:D20"/>
    <mergeCell ref="D21:D23"/>
    <mergeCell ref="D36:D37"/>
    <mergeCell ref="D38:D39"/>
    <mergeCell ref="D40:D41"/>
    <mergeCell ref="C36:C37"/>
    <mergeCell ref="C38:C39"/>
    <mergeCell ref="C40:C41"/>
    <mergeCell ref="D31:D33"/>
    <mergeCell ref="C11:C12"/>
    <mergeCell ref="A42:A43"/>
    <mergeCell ref="B7:B8"/>
    <mergeCell ref="B9:B10"/>
    <mergeCell ref="B11:B12"/>
    <mergeCell ref="B16:B17"/>
    <mergeCell ref="B18:B20"/>
    <mergeCell ref="B21:B23"/>
    <mergeCell ref="B24:B26"/>
    <mergeCell ref="B28:B30"/>
    <mergeCell ref="B31:B33"/>
    <mergeCell ref="B36:B37"/>
    <mergeCell ref="B38:B39"/>
    <mergeCell ref="B40:B41"/>
    <mergeCell ref="B42:B43"/>
    <mergeCell ref="A28:A30"/>
    <mergeCell ref="A31:A33"/>
    <mergeCell ref="A36:A37"/>
    <mergeCell ref="A38:A39"/>
    <mergeCell ref="A40:A41"/>
    <mergeCell ref="A11:A12"/>
    <mergeCell ref="A16:A17"/>
    <mergeCell ref="A18:A20"/>
    <mergeCell ref="A21:A23"/>
    <mergeCell ref="A24:A26"/>
    <mergeCell ref="A1:D1"/>
    <mergeCell ref="A2:B2"/>
    <mergeCell ref="A3:E3"/>
    <mergeCell ref="A7:A8"/>
    <mergeCell ref="A9:A10"/>
    <mergeCell ref="C7:C8"/>
    <mergeCell ref="C9:C10"/>
  </mergeCells>
  <pageMargins left="0.25" right="0.25" top="0.75" bottom="0.75" header="0.3" footer="0.3"/>
  <pageSetup paperSize="9" scale="56" orientation="portrait" r:id="rId1"/>
  <colBreaks count="18" manualBreakCount="18">
    <brk id="7" max="1048575" man="1"/>
    <brk id="21" max="1048575" man="1"/>
    <brk id="35" max="1048575" man="1"/>
    <brk id="49" max="1048575" man="1"/>
    <brk id="63" max="1048575" man="1"/>
    <brk id="77" max="1048575" man="1"/>
    <brk id="91" max="1048575" man="1"/>
    <brk id="105" max="1048575" man="1"/>
    <brk id="119" max="1048575" man="1"/>
    <brk id="133" max="1048575" man="1"/>
    <brk id="147" max="1048575" man="1"/>
    <brk id="161" max="1048575" man="1"/>
    <brk id="175" max="1048575" man="1"/>
    <brk id="189" max="1048575" man="1"/>
    <brk id="203" max="1048575" man="1"/>
    <brk id="217" max="1048575" man="1"/>
    <brk id="231" max="1048575" man="1"/>
    <brk id="24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H68"/>
  <sheetViews>
    <sheetView view="pageLayout" topLeftCell="A2" zoomScaleNormal="100" workbookViewId="0">
      <selection activeCell="G67" sqref="G67"/>
    </sheetView>
  </sheetViews>
  <sheetFormatPr defaultRowHeight="12.75"/>
  <cols>
    <col min="1" max="1" width="7" customWidth="1"/>
    <col min="2" max="2" width="33.42578125" customWidth="1"/>
    <col min="3" max="3" width="30.5703125" customWidth="1"/>
    <col min="4" max="4" width="25" customWidth="1"/>
    <col min="5" max="5" width="18.85546875" customWidth="1"/>
    <col min="6" max="8" width="12.28515625" customWidth="1"/>
    <col min="9" max="9" width="10.28515625" customWidth="1"/>
  </cols>
  <sheetData>
    <row r="1" spans="2:8" ht="36" customHeight="1">
      <c r="B1" s="627" t="s">
        <v>387</v>
      </c>
      <c r="C1" s="627"/>
      <c r="D1" s="627"/>
      <c r="E1" s="627"/>
      <c r="F1" s="230"/>
      <c r="G1" s="230"/>
      <c r="H1" s="231"/>
    </row>
    <row r="2" spans="2:8" ht="6.75" customHeight="1">
      <c r="B2" s="232"/>
      <c r="C2" s="232"/>
      <c r="D2" s="232"/>
      <c r="E2" s="232"/>
      <c r="F2" s="232"/>
      <c r="G2" s="232"/>
      <c r="H2" s="232"/>
    </row>
    <row r="3" spans="2:8" ht="6.75" customHeight="1">
      <c r="B3" s="232"/>
      <c r="C3" s="232"/>
      <c r="D3" s="232"/>
      <c r="E3" s="232"/>
      <c r="F3" s="232"/>
      <c r="G3" s="232"/>
      <c r="H3" s="232"/>
    </row>
    <row r="4" spans="2:8" ht="6.75" customHeight="1">
      <c r="B4" s="232"/>
      <c r="C4" s="233"/>
      <c r="D4" s="233"/>
      <c r="E4" s="234"/>
      <c r="F4" s="233"/>
      <c r="G4" s="233"/>
      <c r="H4" s="232"/>
    </row>
    <row r="5" spans="2:8" ht="6.75" customHeight="1">
      <c r="B5" s="232"/>
      <c r="C5" s="233"/>
      <c r="D5" s="233"/>
      <c r="E5" s="234"/>
      <c r="F5" s="233"/>
      <c r="G5" s="233"/>
      <c r="H5" s="232"/>
    </row>
    <row r="6" spans="2:8" ht="6.75" customHeight="1">
      <c r="B6" s="235" t="s">
        <v>388</v>
      </c>
      <c r="C6" s="235"/>
      <c r="D6" s="235"/>
      <c r="E6" s="235"/>
      <c r="F6" s="235"/>
      <c r="G6" s="235"/>
      <c r="H6" s="235"/>
    </row>
    <row r="7" spans="2:8" hidden="1"/>
    <row r="8" spans="2:8" ht="3" customHeight="1">
      <c r="B8" s="680" t="s">
        <v>5</v>
      </c>
      <c r="C8" s="689" t="s">
        <v>336</v>
      </c>
      <c r="D8" s="689" t="s">
        <v>338</v>
      </c>
      <c r="E8" s="689" t="s">
        <v>389</v>
      </c>
      <c r="F8" s="692" t="s">
        <v>390</v>
      </c>
      <c r="G8" s="236"/>
    </row>
    <row r="9" spans="2:8" ht="25.5" customHeight="1">
      <c r="B9" s="681"/>
      <c r="C9" s="690"/>
      <c r="D9" s="690"/>
      <c r="E9" s="690"/>
      <c r="F9" s="693"/>
      <c r="G9" s="237" t="s">
        <v>340</v>
      </c>
    </row>
    <row r="10" spans="2:8" ht="21.75" customHeight="1">
      <c r="B10" s="682" t="s">
        <v>391</v>
      </c>
      <c r="C10" s="632"/>
      <c r="D10" s="239" t="s">
        <v>392</v>
      </c>
      <c r="E10" s="704" t="s">
        <v>393</v>
      </c>
      <c r="F10" s="240">
        <v>10</v>
      </c>
      <c r="G10" s="241">
        <v>970</v>
      </c>
      <c r="H10" s="242"/>
    </row>
    <row r="11" spans="2:8" ht="17.25" customHeight="1">
      <c r="B11" s="682"/>
      <c r="C11" s="632"/>
      <c r="D11" s="239" t="s">
        <v>394</v>
      </c>
      <c r="E11" s="704"/>
      <c r="F11" s="240">
        <v>10</v>
      </c>
      <c r="G11" s="243">
        <v>970</v>
      </c>
    </row>
    <row r="12" spans="2:8" ht="17.25" customHeight="1">
      <c r="B12" s="682"/>
      <c r="C12" s="632"/>
      <c r="D12" s="244" t="s">
        <v>395</v>
      </c>
      <c r="E12" s="704"/>
      <c r="F12" s="240">
        <v>10</v>
      </c>
      <c r="G12" s="243">
        <v>970</v>
      </c>
    </row>
    <row r="13" spans="2:8" ht="17.25" customHeight="1">
      <c r="B13" s="682"/>
      <c r="C13" s="632"/>
      <c r="D13" s="239" t="s">
        <v>396</v>
      </c>
      <c r="E13" s="704"/>
      <c r="F13" s="240">
        <v>10</v>
      </c>
      <c r="G13" s="243">
        <v>970</v>
      </c>
    </row>
    <row r="14" spans="2:8" ht="17.25" customHeight="1">
      <c r="B14" s="682"/>
      <c r="C14" s="632"/>
      <c r="D14" s="239" t="s">
        <v>397</v>
      </c>
      <c r="E14" s="704"/>
      <c r="F14" s="240">
        <v>10</v>
      </c>
      <c r="G14" s="243">
        <v>970</v>
      </c>
    </row>
    <row r="15" spans="2:8" ht="17.25" customHeight="1">
      <c r="B15" s="683" t="s">
        <v>398</v>
      </c>
      <c r="C15" s="650"/>
      <c r="D15" s="239" t="s">
        <v>399</v>
      </c>
      <c r="E15" s="705" t="s">
        <v>400</v>
      </c>
      <c r="F15" s="240">
        <v>10</v>
      </c>
      <c r="G15" s="243">
        <v>921</v>
      </c>
    </row>
    <row r="16" spans="2:8" ht="17.25" customHeight="1">
      <c r="B16" s="684"/>
      <c r="C16" s="651"/>
      <c r="D16" s="239" t="s">
        <v>401</v>
      </c>
      <c r="E16" s="706"/>
      <c r="F16" s="240">
        <v>10</v>
      </c>
      <c r="G16" s="243">
        <v>1055</v>
      </c>
    </row>
    <row r="17" spans="2:7" ht="17.25" customHeight="1">
      <c r="B17" s="684"/>
      <c r="C17" s="651"/>
      <c r="D17" s="239" t="s">
        <v>402</v>
      </c>
      <c r="E17" s="706"/>
      <c r="F17" s="240">
        <v>10</v>
      </c>
      <c r="G17" s="243">
        <v>1055</v>
      </c>
    </row>
    <row r="18" spans="2:7" ht="17.25" customHeight="1">
      <c r="B18" s="684"/>
      <c r="C18" s="651"/>
      <c r="D18" s="239" t="s">
        <v>403</v>
      </c>
      <c r="E18" s="706"/>
      <c r="F18" s="240">
        <v>10</v>
      </c>
      <c r="G18" s="243">
        <v>1055</v>
      </c>
    </row>
    <row r="19" spans="2:7" ht="17.25" customHeight="1">
      <c r="B19" s="684"/>
      <c r="C19" s="651"/>
      <c r="D19" s="239" t="s">
        <v>404</v>
      </c>
      <c r="E19" s="706"/>
      <c r="F19" s="240">
        <v>10</v>
      </c>
      <c r="G19" s="243">
        <v>1055</v>
      </c>
    </row>
    <row r="20" spans="2:7" ht="17.25" customHeight="1">
      <c r="B20" s="685"/>
      <c r="C20" s="652"/>
      <c r="D20" s="239" t="s">
        <v>405</v>
      </c>
      <c r="E20" s="707"/>
      <c r="F20" s="240">
        <v>10</v>
      </c>
      <c r="G20" s="243">
        <v>1055</v>
      </c>
    </row>
    <row r="21" spans="2:7" ht="17.25" customHeight="1">
      <c r="B21" s="682" t="s">
        <v>406</v>
      </c>
      <c r="C21" s="632"/>
      <c r="D21" s="239" t="s">
        <v>407</v>
      </c>
      <c r="E21" s="704" t="s">
        <v>408</v>
      </c>
      <c r="F21" s="240">
        <v>10</v>
      </c>
      <c r="G21" s="243">
        <v>1110</v>
      </c>
    </row>
    <row r="22" spans="2:7" ht="17.25" customHeight="1">
      <c r="B22" s="682"/>
      <c r="C22" s="632"/>
      <c r="D22" s="239" t="s">
        <v>409</v>
      </c>
      <c r="E22" s="704"/>
      <c r="F22" s="240">
        <v>10</v>
      </c>
      <c r="G22" s="243">
        <v>1110</v>
      </c>
    </row>
    <row r="23" spans="2:7" ht="17.25" customHeight="1">
      <c r="B23" s="682"/>
      <c r="C23" s="632"/>
      <c r="D23" s="239" t="s">
        <v>410</v>
      </c>
      <c r="E23" s="704"/>
      <c r="F23" s="240">
        <v>10</v>
      </c>
      <c r="G23" s="243">
        <v>1110</v>
      </c>
    </row>
    <row r="24" spans="2:7" ht="17.25" customHeight="1">
      <c r="B24" s="682"/>
      <c r="C24" s="632"/>
      <c r="D24" s="239" t="s">
        <v>411</v>
      </c>
      <c r="E24" s="704"/>
      <c r="F24" s="240">
        <v>10</v>
      </c>
      <c r="G24" s="243">
        <v>1110</v>
      </c>
    </row>
    <row r="25" spans="2:7" ht="17.25" customHeight="1">
      <c r="B25" s="682"/>
      <c r="C25" s="632"/>
      <c r="D25" s="246" t="s">
        <v>412</v>
      </c>
      <c r="E25" s="704"/>
      <c r="F25" s="240">
        <v>10</v>
      </c>
      <c r="G25" s="243">
        <v>1110</v>
      </c>
    </row>
    <row r="26" spans="2:7" ht="17.25" customHeight="1">
      <c r="B26" s="682" t="s">
        <v>413</v>
      </c>
      <c r="C26" s="632"/>
      <c r="D26" s="239" t="s">
        <v>414</v>
      </c>
      <c r="E26" s="704" t="s">
        <v>415</v>
      </c>
      <c r="F26" s="240">
        <v>10</v>
      </c>
      <c r="G26" s="243">
        <v>975</v>
      </c>
    </row>
    <row r="27" spans="2:7" ht="17.25" customHeight="1">
      <c r="B27" s="682"/>
      <c r="C27" s="632"/>
      <c r="D27" s="239" t="s">
        <v>416</v>
      </c>
      <c r="E27" s="704"/>
      <c r="F27" s="240">
        <v>10</v>
      </c>
      <c r="G27" s="243">
        <v>975</v>
      </c>
    </row>
    <row r="28" spans="2:7" ht="17.25" customHeight="1">
      <c r="B28" s="682"/>
      <c r="C28" s="632"/>
      <c r="D28" s="246" t="s">
        <v>417</v>
      </c>
      <c r="E28" s="704"/>
      <c r="F28" s="240">
        <v>10</v>
      </c>
      <c r="G28" s="243">
        <v>975</v>
      </c>
    </row>
    <row r="29" spans="2:7" ht="17.25" customHeight="1">
      <c r="B29" s="682"/>
      <c r="C29" s="632"/>
      <c r="D29" s="239" t="s">
        <v>418</v>
      </c>
      <c r="E29" s="704"/>
      <c r="F29" s="240">
        <v>10</v>
      </c>
      <c r="G29" s="243">
        <v>975</v>
      </c>
    </row>
    <row r="30" spans="2:7" ht="17.25" customHeight="1">
      <c r="B30" s="682"/>
      <c r="C30" s="632"/>
      <c r="D30" s="239" t="s">
        <v>419</v>
      </c>
      <c r="E30" s="704"/>
      <c r="F30" s="240">
        <v>10</v>
      </c>
      <c r="G30" s="243">
        <v>975</v>
      </c>
    </row>
    <row r="31" spans="2:7" ht="17.25" customHeight="1">
      <c r="B31" s="682"/>
      <c r="C31" s="632"/>
      <c r="D31" s="239" t="s">
        <v>420</v>
      </c>
      <c r="E31" s="704"/>
      <c r="F31" s="240">
        <v>10</v>
      </c>
      <c r="G31" s="243">
        <v>975</v>
      </c>
    </row>
    <row r="32" spans="2:7" ht="17.25" customHeight="1">
      <c r="B32" s="682"/>
      <c r="C32" s="632"/>
      <c r="D32" s="239" t="s">
        <v>421</v>
      </c>
      <c r="E32" s="704"/>
      <c r="F32" s="240">
        <v>10</v>
      </c>
      <c r="G32" s="243">
        <v>975</v>
      </c>
    </row>
    <row r="33" spans="2:7" ht="17.25" customHeight="1">
      <c r="B33" s="682"/>
      <c r="C33" s="632"/>
      <c r="D33" s="239" t="s">
        <v>422</v>
      </c>
      <c r="E33" s="704"/>
      <c r="F33" s="240">
        <v>10</v>
      </c>
      <c r="G33" s="243">
        <v>975</v>
      </c>
    </row>
    <row r="34" spans="2:7" ht="17.25" customHeight="1">
      <c r="B34" s="682"/>
      <c r="C34" s="632"/>
      <c r="D34" s="239" t="s">
        <v>423</v>
      </c>
      <c r="E34" s="704"/>
      <c r="F34" s="240">
        <v>10</v>
      </c>
      <c r="G34" s="243">
        <v>975</v>
      </c>
    </row>
    <row r="35" spans="2:7" ht="21.75" customHeight="1">
      <c r="B35" s="238" t="s">
        <v>424</v>
      </c>
      <c r="D35" s="239"/>
      <c r="E35" s="705" t="s">
        <v>425</v>
      </c>
      <c r="F35" s="240">
        <v>20</v>
      </c>
      <c r="G35" s="243">
        <v>422</v>
      </c>
    </row>
    <row r="36" spans="2:7" ht="21.75" customHeight="1">
      <c r="B36" s="247" t="s">
        <v>426</v>
      </c>
      <c r="C36" s="248"/>
      <c r="D36" s="239"/>
      <c r="E36" s="706"/>
      <c r="F36" s="240">
        <v>20</v>
      </c>
      <c r="G36" s="243">
        <v>123</v>
      </c>
    </row>
    <row r="37" spans="2:7" ht="17.25" customHeight="1">
      <c r="B37" s="682" t="s">
        <v>427</v>
      </c>
      <c r="C37" s="632"/>
      <c r="D37" s="239" t="s">
        <v>394</v>
      </c>
      <c r="E37" s="711" t="s">
        <v>428</v>
      </c>
      <c r="F37" s="240">
        <v>12</v>
      </c>
      <c r="G37" s="243">
        <v>741</v>
      </c>
    </row>
    <row r="38" spans="2:7" ht="17.25" customHeight="1">
      <c r="B38" s="682"/>
      <c r="C38" s="632"/>
      <c r="D38" s="250" t="s">
        <v>392</v>
      </c>
      <c r="E38" s="711"/>
      <c r="F38" s="240">
        <v>12</v>
      </c>
      <c r="G38" s="243">
        <v>741</v>
      </c>
    </row>
    <row r="39" spans="2:7" ht="17.25" customHeight="1">
      <c r="B39" s="682"/>
      <c r="C39" s="632"/>
      <c r="D39" s="239" t="s">
        <v>395</v>
      </c>
      <c r="E39" s="711"/>
      <c r="F39" s="240">
        <v>12</v>
      </c>
      <c r="G39" s="243">
        <v>741</v>
      </c>
    </row>
    <row r="40" spans="2:7" ht="17.25" customHeight="1">
      <c r="B40" s="682"/>
      <c r="C40" s="632"/>
      <c r="D40" s="239" t="s">
        <v>396</v>
      </c>
      <c r="E40" s="711"/>
      <c r="F40" s="240">
        <v>12</v>
      </c>
      <c r="G40" s="243">
        <v>741</v>
      </c>
    </row>
    <row r="41" spans="2:7" ht="17.25" customHeight="1">
      <c r="B41" s="682"/>
      <c r="C41" s="632"/>
      <c r="D41" s="239" t="s">
        <v>397</v>
      </c>
      <c r="E41" s="711"/>
      <c r="F41" s="240">
        <v>12</v>
      </c>
      <c r="G41" s="243">
        <v>741</v>
      </c>
    </row>
    <row r="42" spans="2:7" ht="17.25" customHeight="1">
      <c r="B42" s="683" t="s">
        <v>429</v>
      </c>
      <c r="C42" s="650"/>
      <c r="D42" s="239" t="s">
        <v>430</v>
      </c>
      <c r="E42" s="249"/>
      <c r="F42" s="240"/>
      <c r="G42" s="243">
        <v>741</v>
      </c>
    </row>
    <row r="43" spans="2:7" ht="17.25" customHeight="1">
      <c r="B43" s="684"/>
      <c r="C43" s="651"/>
      <c r="D43" s="239" t="s">
        <v>431</v>
      </c>
      <c r="E43" s="249"/>
      <c r="F43" s="240"/>
      <c r="G43" s="243">
        <v>741</v>
      </c>
    </row>
    <row r="44" spans="2:7" ht="17.25" customHeight="1">
      <c r="B44" s="684"/>
      <c r="C44" s="651"/>
      <c r="D44" s="239" t="s">
        <v>402</v>
      </c>
      <c r="E44" s="249"/>
      <c r="F44" s="240"/>
      <c r="G44" s="243">
        <v>741</v>
      </c>
    </row>
    <row r="45" spans="2:7" ht="17.25" customHeight="1">
      <c r="B45" s="684"/>
      <c r="C45" s="651"/>
      <c r="D45" s="239" t="s">
        <v>403</v>
      </c>
      <c r="E45" s="249"/>
      <c r="F45" s="240"/>
      <c r="G45" s="243">
        <v>741</v>
      </c>
    </row>
    <row r="46" spans="2:7" ht="17.25" customHeight="1">
      <c r="B46" s="684"/>
      <c r="C46" s="651"/>
      <c r="D46" s="239" t="s">
        <v>432</v>
      </c>
      <c r="E46" s="249"/>
      <c r="F46" s="240"/>
      <c r="G46" s="243">
        <v>741</v>
      </c>
    </row>
    <row r="47" spans="2:7" ht="17.25" customHeight="1">
      <c r="B47" s="685"/>
      <c r="C47" s="652"/>
      <c r="D47" s="239" t="s">
        <v>405</v>
      </c>
      <c r="E47" s="249"/>
      <c r="F47" s="240"/>
      <c r="G47" s="243">
        <v>741</v>
      </c>
    </row>
    <row r="48" spans="2:7" ht="17.25" customHeight="1">
      <c r="B48" s="682" t="s">
        <v>433</v>
      </c>
      <c r="C48" s="632"/>
      <c r="D48" s="239" t="s">
        <v>407</v>
      </c>
      <c r="E48" s="711" t="s">
        <v>434</v>
      </c>
      <c r="F48" s="240">
        <v>10</v>
      </c>
      <c r="G48" s="243">
        <v>741</v>
      </c>
    </row>
    <row r="49" spans="2:7" ht="17.25" customHeight="1">
      <c r="B49" s="682"/>
      <c r="C49" s="632"/>
      <c r="D49" s="239" t="s">
        <v>409</v>
      </c>
      <c r="E49" s="711"/>
      <c r="F49" s="240">
        <v>10</v>
      </c>
      <c r="G49" s="243">
        <v>741</v>
      </c>
    </row>
    <row r="50" spans="2:7" ht="17.25" customHeight="1">
      <c r="B50" s="682"/>
      <c r="C50" s="632"/>
      <c r="D50" s="246" t="s">
        <v>435</v>
      </c>
      <c r="E50" s="711"/>
      <c r="F50" s="240">
        <v>10</v>
      </c>
      <c r="G50" s="243">
        <v>741</v>
      </c>
    </row>
    <row r="51" spans="2:7" ht="17.25" customHeight="1">
      <c r="B51" s="682"/>
      <c r="C51" s="632"/>
      <c r="D51" s="239" t="s">
        <v>411</v>
      </c>
      <c r="E51" s="711"/>
      <c r="F51" s="240">
        <v>10</v>
      </c>
      <c r="G51" s="243">
        <v>741</v>
      </c>
    </row>
    <row r="52" spans="2:7" ht="17.25" customHeight="1">
      <c r="B52" s="682"/>
      <c r="C52" s="632"/>
      <c r="D52" s="239" t="s">
        <v>412</v>
      </c>
      <c r="E52" s="711"/>
      <c r="F52" s="240">
        <v>10</v>
      </c>
      <c r="G52" s="243">
        <v>741</v>
      </c>
    </row>
    <row r="53" spans="2:7" ht="17.25" customHeight="1">
      <c r="B53" s="682" t="s">
        <v>436</v>
      </c>
      <c r="C53" s="632"/>
      <c r="D53" s="239" t="s">
        <v>414</v>
      </c>
      <c r="E53" s="711" t="s">
        <v>437</v>
      </c>
      <c r="F53" s="240">
        <v>9</v>
      </c>
      <c r="G53" s="243">
        <v>741</v>
      </c>
    </row>
    <row r="54" spans="2:7" ht="17.25" customHeight="1">
      <c r="B54" s="682"/>
      <c r="C54" s="632"/>
      <c r="D54" s="239" t="s">
        <v>419</v>
      </c>
      <c r="E54" s="711"/>
      <c r="F54" s="240">
        <v>9</v>
      </c>
      <c r="G54" s="243">
        <v>741</v>
      </c>
    </row>
    <row r="55" spans="2:7" ht="17.25" customHeight="1">
      <c r="B55" s="682"/>
      <c r="C55" s="632"/>
      <c r="D55" s="239" t="s">
        <v>438</v>
      </c>
      <c r="E55" s="711"/>
      <c r="F55" s="240">
        <v>9</v>
      </c>
      <c r="G55" s="243">
        <v>741</v>
      </c>
    </row>
    <row r="56" spans="2:7" ht="17.25" customHeight="1">
      <c r="B56" s="682"/>
      <c r="C56" s="632"/>
      <c r="D56" s="239" t="s">
        <v>418</v>
      </c>
      <c r="E56" s="711"/>
      <c r="F56" s="240">
        <v>9</v>
      </c>
      <c r="G56" s="243">
        <v>741</v>
      </c>
    </row>
    <row r="57" spans="2:7" ht="17.25" customHeight="1">
      <c r="B57" s="682"/>
      <c r="C57" s="632"/>
      <c r="D57" s="239" t="s">
        <v>420</v>
      </c>
      <c r="E57" s="711"/>
      <c r="F57" s="240">
        <v>9</v>
      </c>
      <c r="G57" s="243">
        <v>741</v>
      </c>
    </row>
    <row r="58" spans="2:7" ht="17.25" customHeight="1">
      <c r="B58" s="682"/>
      <c r="C58" s="632"/>
      <c r="D58" s="246" t="s">
        <v>439</v>
      </c>
      <c r="E58" s="711"/>
      <c r="F58" s="240">
        <v>9</v>
      </c>
      <c r="G58" s="243">
        <v>741</v>
      </c>
    </row>
    <row r="59" spans="2:7" ht="17.25" customHeight="1">
      <c r="B59" s="682"/>
      <c r="C59" s="632"/>
      <c r="D59" s="239" t="s">
        <v>421</v>
      </c>
      <c r="E59" s="711"/>
      <c r="F59" s="240">
        <v>9</v>
      </c>
      <c r="G59" s="243">
        <v>741</v>
      </c>
    </row>
    <row r="60" spans="2:7" ht="17.25" customHeight="1">
      <c r="B60" s="682"/>
      <c r="C60" s="632"/>
      <c r="D60" s="239" t="s">
        <v>422</v>
      </c>
      <c r="E60" s="711"/>
      <c r="F60" s="240">
        <v>9</v>
      </c>
      <c r="G60" s="243">
        <v>741</v>
      </c>
    </row>
    <row r="61" spans="2:7" ht="17.25" customHeight="1">
      <c r="B61" s="682"/>
      <c r="C61" s="632"/>
      <c r="D61" s="245" t="s">
        <v>423</v>
      </c>
      <c r="E61" s="711"/>
      <c r="F61" s="240">
        <v>9</v>
      </c>
      <c r="G61" s="251">
        <v>741</v>
      </c>
    </row>
    <row r="62" spans="2:7" ht="17.25" customHeight="1">
      <c r="B62" s="686" t="s">
        <v>440</v>
      </c>
      <c r="C62" s="699"/>
      <c r="D62" s="252" t="s">
        <v>441</v>
      </c>
      <c r="E62" s="712" t="s">
        <v>442</v>
      </c>
      <c r="F62" s="694">
        <v>20</v>
      </c>
      <c r="G62" s="253">
        <v>891</v>
      </c>
    </row>
    <row r="63" spans="2:7" ht="17.25" customHeight="1">
      <c r="B63" s="687"/>
      <c r="C63" s="700"/>
      <c r="D63" s="691" t="s">
        <v>443</v>
      </c>
      <c r="E63" s="713"/>
      <c r="F63" s="695"/>
      <c r="G63" s="710">
        <v>591</v>
      </c>
    </row>
    <row r="64" spans="2:7" ht="17.25" customHeight="1">
      <c r="B64" s="687"/>
      <c r="C64" s="700"/>
      <c r="D64" s="691"/>
      <c r="E64" s="713"/>
      <c r="F64" s="695"/>
      <c r="G64" s="710"/>
    </row>
    <row r="65" spans="2:7" ht="17.25" customHeight="1">
      <c r="B65" s="688"/>
      <c r="C65" s="701"/>
      <c r="D65" s="691"/>
      <c r="E65" s="714"/>
      <c r="F65" s="696"/>
      <c r="G65" s="710"/>
    </row>
    <row r="66" spans="2:7">
      <c r="B66" s="679" t="s">
        <v>444</v>
      </c>
      <c r="C66" s="679"/>
      <c r="D66" s="679"/>
      <c r="E66" s="679"/>
      <c r="F66" s="679"/>
      <c r="G66" s="679"/>
    </row>
    <row r="67" spans="2:7" ht="36" customHeight="1">
      <c r="B67" s="697" t="s">
        <v>445</v>
      </c>
      <c r="C67" s="702"/>
      <c r="D67" s="104" t="s">
        <v>446</v>
      </c>
      <c r="E67" s="708" t="s">
        <v>447</v>
      </c>
      <c r="F67" s="254">
        <v>10</v>
      </c>
      <c r="G67" s="254" t="s">
        <v>448</v>
      </c>
    </row>
    <row r="68" spans="2:7" ht="36" customHeight="1">
      <c r="B68" s="698"/>
      <c r="C68" s="703"/>
      <c r="D68" s="104" t="s">
        <v>430</v>
      </c>
      <c r="E68" s="709"/>
      <c r="F68" s="254">
        <v>10</v>
      </c>
      <c r="G68" s="254" t="s">
        <v>448</v>
      </c>
    </row>
  </sheetData>
  <sheetProtection password="CC6B" sheet="1"/>
  <customSheetViews>
    <customSheetView guid="{27437FEA-07C5-45F9-A250-BF682439EB63}" showPageBreaks="1" hiddenRows="1" view="pageLayout">
      <selection activeCell="G44" sqref="G44"/>
      <pageMargins left="0.7" right="0.7" top="0.11999999999999998" bottom="0.20666666666666669" header="0.3" footer="0.3"/>
      <pageSetup paperSize="9" scale="64" orientation="portrait"/>
    </customSheetView>
    <customSheetView guid="{D9E22640-0C2E-4128-B440-6D62EAD29E00}" showPageBreaks="1" hiddenRows="1" view="pageLayout" topLeftCell="A67">
      <selection activeCell="G44" sqref="G44"/>
      <pageMargins left="0.7" right="0.7" top="0.11999999999999998" bottom="0.20666666666666669" header="0.3" footer="0.3"/>
      <pageSetup paperSize="9" scale="64" orientation="portrait"/>
    </customSheetView>
    <customSheetView guid="{05ADD661-264C-4A61-836E-B9C767B0E4F7}" showPageBreaks="1" hiddenRows="1" view="pageLayout" topLeftCell="A67">
      <selection activeCell="G44" sqref="G44"/>
      <pageMargins left="0.7" right="0.7" top="0.11999999999999998" bottom="0.20666666666666669" header="0.3" footer="0.3"/>
      <pageSetup paperSize="9" scale="64" orientation="portrait"/>
    </customSheetView>
  </customSheetViews>
  <mergeCells count="40">
    <mergeCell ref="E67:E68"/>
    <mergeCell ref="E35:E36"/>
    <mergeCell ref="G63:G65"/>
    <mergeCell ref="E37:E41"/>
    <mergeCell ref="E48:E52"/>
    <mergeCell ref="E53:E61"/>
    <mergeCell ref="E62:E65"/>
    <mergeCell ref="E8:E9"/>
    <mergeCell ref="E10:E14"/>
    <mergeCell ref="E15:E20"/>
    <mergeCell ref="E21:E25"/>
    <mergeCell ref="E26:E34"/>
    <mergeCell ref="B67:B68"/>
    <mergeCell ref="C8:C9"/>
    <mergeCell ref="C10:C14"/>
    <mergeCell ref="C15:C20"/>
    <mergeCell ref="C21:C25"/>
    <mergeCell ref="C26:C34"/>
    <mergeCell ref="C37:C41"/>
    <mergeCell ref="C42:C47"/>
    <mergeCell ref="C48:C52"/>
    <mergeCell ref="C53:C61"/>
    <mergeCell ref="C62:C65"/>
    <mergeCell ref="C67:C68"/>
    <mergeCell ref="B1:E1"/>
    <mergeCell ref="B66:G66"/>
    <mergeCell ref="B8:B9"/>
    <mergeCell ref="B10:B14"/>
    <mergeCell ref="B15:B20"/>
    <mergeCell ref="B21:B25"/>
    <mergeCell ref="B26:B34"/>
    <mergeCell ref="B37:B41"/>
    <mergeCell ref="B42:B47"/>
    <mergeCell ref="B48:B52"/>
    <mergeCell ref="B53:B61"/>
    <mergeCell ref="B62:B65"/>
    <mergeCell ref="D8:D9"/>
    <mergeCell ref="D63:D65"/>
    <mergeCell ref="F8:F9"/>
    <mergeCell ref="F62:F65"/>
  </mergeCells>
  <pageMargins left="0.7" right="0.7" top="0.11999999999999998" bottom="0.20666666666666669" header="0.3" footer="0.3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94"/>
  <sheetViews>
    <sheetView view="pageBreakPreview" topLeftCell="A22" zoomScale="140" zoomScaleNormal="120" workbookViewId="0">
      <selection activeCell="B69" sqref="B69"/>
    </sheetView>
  </sheetViews>
  <sheetFormatPr defaultColWidth="11.5703125" defaultRowHeight="12.75"/>
  <cols>
    <col min="1" max="1" width="3.28515625" customWidth="1"/>
    <col min="2" max="2" width="46.7109375" customWidth="1"/>
    <col min="3" max="3" width="9" customWidth="1"/>
  </cols>
  <sheetData>
    <row r="1" spans="1:8" s="126" customFormat="1" ht="9.75" customHeight="1">
      <c r="A1" s="170" t="s">
        <v>449</v>
      </c>
      <c r="B1" s="171"/>
      <c r="C1" s="171"/>
      <c r="D1" s="172"/>
      <c r="E1" s="715"/>
      <c r="F1" s="715"/>
      <c r="G1" s="172"/>
      <c r="H1" s="172"/>
    </row>
    <row r="2" spans="1:8" s="126" customFormat="1" ht="9.75" customHeight="1">
      <c r="A2" s="209" t="s">
        <v>450</v>
      </c>
      <c r="B2" s="171"/>
      <c r="C2" s="172"/>
      <c r="D2" s="172"/>
      <c r="E2" s="715"/>
      <c r="F2" s="715"/>
      <c r="G2" s="172"/>
      <c r="H2" s="172"/>
    </row>
    <row r="3" spans="1:8" s="126" customFormat="1" ht="9.75" customHeight="1">
      <c r="A3" s="210" t="s">
        <v>451</v>
      </c>
      <c r="B3" s="171"/>
      <c r="C3" s="172"/>
      <c r="D3" s="175"/>
      <c r="E3" s="715"/>
      <c r="F3" s="715"/>
      <c r="G3" s="172"/>
      <c r="H3" s="172"/>
    </row>
    <row r="4" spans="1:8" s="126" customFormat="1" ht="9.75" customHeight="1">
      <c r="A4" s="210" t="s">
        <v>313</v>
      </c>
      <c r="B4" s="172"/>
      <c r="C4" s="171"/>
      <c r="D4" s="172"/>
      <c r="E4" s="715"/>
      <c r="F4" s="715"/>
      <c r="G4" s="172"/>
      <c r="H4" s="172"/>
    </row>
    <row r="5" spans="1:8" ht="11.25" customHeight="1">
      <c r="A5" s="211" t="s">
        <v>452</v>
      </c>
      <c r="B5" s="200"/>
      <c r="C5" s="201"/>
      <c r="D5" s="201"/>
      <c r="E5" s="202"/>
      <c r="F5" s="212">
        <f ca="1">TODAY()</f>
        <v>46179</v>
      </c>
      <c r="G5" s="202"/>
      <c r="H5" s="202"/>
    </row>
    <row r="6" spans="1:8" ht="6.75" customHeight="1">
      <c r="A6" s="199"/>
      <c r="B6" s="200"/>
      <c r="C6" s="201"/>
      <c r="D6" s="201"/>
      <c r="E6" s="202"/>
      <c r="F6" s="202"/>
      <c r="G6" s="202"/>
      <c r="H6" s="202"/>
    </row>
    <row r="7" spans="1:8" s="152" customFormat="1" ht="11.45" customHeight="1">
      <c r="A7" s="735" t="s">
        <v>453</v>
      </c>
      <c r="B7" s="735"/>
      <c r="C7" s="735"/>
      <c r="D7" s="735"/>
      <c r="E7" s="735"/>
      <c r="F7" s="735"/>
    </row>
    <row r="8" spans="1:8" ht="6.75" customHeight="1">
      <c r="A8" s="179"/>
    </row>
    <row r="9" spans="1:8">
      <c r="A9" s="213" t="s">
        <v>335</v>
      </c>
      <c r="B9" s="214" t="s">
        <v>5</v>
      </c>
      <c r="C9" s="214" t="s">
        <v>454</v>
      </c>
      <c r="D9" s="214" t="s">
        <v>455</v>
      </c>
      <c r="E9" s="736" t="s">
        <v>456</v>
      </c>
      <c r="F9" s="736"/>
    </row>
    <row r="10" spans="1:8" ht="21.75" customHeight="1">
      <c r="A10" s="737" t="s">
        <v>457</v>
      </c>
      <c r="B10" s="737"/>
      <c r="C10" s="737"/>
      <c r="D10" s="737"/>
      <c r="E10" s="738"/>
      <c r="F10" s="738"/>
    </row>
    <row r="11" spans="1:8" ht="10.9" customHeight="1">
      <c r="A11" s="205">
        <v>1</v>
      </c>
      <c r="B11" s="215" t="s">
        <v>458</v>
      </c>
      <c r="C11" s="205" t="s">
        <v>344</v>
      </c>
      <c r="D11" s="216">
        <v>820</v>
      </c>
      <c r="E11" s="718" t="s">
        <v>459</v>
      </c>
      <c r="F11" s="719"/>
    </row>
    <row r="12" spans="1:8" ht="10.9" customHeight="1">
      <c r="A12" s="205">
        <v>2</v>
      </c>
      <c r="B12" s="215" t="s">
        <v>460</v>
      </c>
      <c r="C12" s="205" t="s">
        <v>344</v>
      </c>
      <c r="D12" s="216">
        <v>165</v>
      </c>
      <c r="E12" s="718"/>
      <c r="F12" s="719"/>
    </row>
    <row r="13" spans="1:8" ht="10.9" customHeight="1">
      <c r="A13" s="205">
        <v>3</v>
      </c>
      <c r="B13" s="215" t="s">
        <v>461</v>
      </c>
      <c r="C13" s="205" t="s">
        <v>344</v>
      </c>
      <c r="D13" s="216">
        <v>85</v>
      </c>
      <c r="E13" s="718"/>
      <c r="F13" s="719"/>
    </row>
    <row r="14" spans="1:8" ht="10.9" customHeight="1">
      <c r="A14" s="205">
        <v>4</v>
      </c>
      <c r="B14" s="215" t="s">
        <v>462</v>
      </c>
      <c r="C14" s="205" t="s">
        <v>344</v>
      </c>
      <c r="D14" s="216">
        <v>85</v>
      </c>
      <c r="E14" s="718"/>
      <c r="F14" s="719"/>
    </row>
    <row r="15" spans="1:8" ht="10.9" customHeight="1">
      <c r="A15" s="205">
        <v>5</v>
      </c>
      <c r="B15" s="215" t="s">
        <v>463</v>
      </c>
      <c r="C15" s="205" t="s">
        <v>344</v>
      </c>
      <c r="D15" s="216">
        <v>650</v>
      </c>
      <c r="E15" s="718"/>
      <c r="F15" s="719"/>
    </row>
    <row r="16" spans="1:8" ht="10.9" customHeight="1">
      <c r="A16" s="205">
        <v>6</v>
      </c>
      <c r="B16" s="215" t="s">
        <v>464</v>
      </c>
      <c r="C16" s="205" t="s">
        <v>344</v>
      </c>
      <c r="D16" s="216">
        <v>580</v>
      </c>
      <c r="E16" s="718"/>
      <c r="F16" s="719"/>
    </row>
    <row r="17" spans="1:6" ht="10.9" customHeight="1">
      <c r="A17" s="205">
        <v>7</v>
      </c>
      <c r="B17" s="215" t="s">
        <v>465</v>
      </c>
      <c r="C17" s="205" t="s">
        <v>344</v>
      </c>
      <c r="D17" s="216">
        <v>95</v>
      </c>
      <c r="E17" s="718"/>
      <c r="F17" s="719"/>
    </row>
    <row r="18" spans="1:6" ht="10.9" customHeight="1">
      <c r="A18" s="205">
        <v>8</v>
      </c>
      <c r="B18" s="215" t="s">
        <v>466</v>
      </c>
      <c r="C18" s="205" t="s">
        <v>344</v>
      </c>
      <c r="D18" s="216">
        <v>940</v>
      </c>
      <c r="E18" s="718"/>
      <c r="F18" s="719"/>
    </row>
    <row r="19" spans="1:6" ht="10.9" customHeight="1">
      <c r="A19" s="205">
        <v>9</v>
      </c>
      <c r="B19" s="215" t="s">
        <v>467</v>
      </c>
      <c r="C19" s="205" t="s">
        <v>344</v>
      </c>
      <c r="D19" s="216">
        <v>650</v>
      </c>
      <c r="E19" s="718"/>
      <c r="F19" s="719"/>
    </row>
    <row r="20" spans="1:6" ht="10.9" customHeight="1">
      <c r="A20" s="205">
        <v>10</v>
      </c>
      <c r="B20" s="215" t="s">
        <v>468</v>
      </c>
      <c r="C20" s="205" t="s">
        <v>344</v>
      </c>
      <c r="D20" s="216">
        <v>975</v>
      </c>
      <c r="E20" s="718"/>
      <c r="F20" s="719"/>
    </row>
    <row r="21" spans="1:6" ht="10.9" customHeight="1">
      <c r="A21" s="205">
        <v>11</v>
      </c>
      <c r="B21" s="215" t="s">
        <v>469</v>
      </c>
      <c r="C21" s="205" t="s">
        <v>344</v>
      </c>
      <c r="D21" s="216">
        <v>340</v>
      </c>
      <c r="E21" s="718"/>
      <c r="F21" s="719"/>
    </row>
    <row r="22" spans="1:6" ht="10.9" customHeight="1">
      <c r="A22" s="205">
        <v>12</v>
      </c>
      <c r="B22" s="215" t="s">
        <v>470</v>
      </c>
      <c r="C22" s="205" t="s">
        <v>344</v>
      </c>
      <c r="D22" s="216">
        <v>165</v>
      </c>
      <c r="E22" s="718"/>
      <c r="F22" s="719"/>
    </row>
    <row r="23" spans="1:6" ht="10.9" customHeight="1">
      <c r="A23" s="205">
        <v>13</v>
      </c>
      <c r="B23" s="215" t="s">
        <v>471</v>
      </c>
      <c r="C23" s="205" t="s">
        <v>344</v>
      </c>
      <c r="D23" s="216">
        <v>120</v>
      </c>
      <c r="E23" s="718"/>
      <c r="F23" s="719"/>
    </row>
    <row r="24" spans="1:6" ht="10.9" customHeight="1">
      <c r="A24" s="205">
        <v>14</v>
      </c>
      <c r="B24" s="215" t="s">
        <v>472</v>
      </c>
      <c r="C24" s="205" t="s">
        <v>344</v>
      </c>
      <c r="D24" s="216">
        <v>160</v>
      </c>
      <c r="E24" s="718"/>
      <c r="F24" s="719"/>
    </row>
    <row r="25" spans="1:6" ht="24" customHeight="1">
      <c r="A25" s="739" t="s">
        <v>473</v>
      </c>
      <c r="B25" s="740"/>
      <c r="C25" s="740"/>
      <c r="D25" s="740"/>
      <c r="E25" s="740"/>
      <c r="F25" s="741"/>
    </row>
    <row r="26" spans="1:6" ht="10.9" customHeight="1">
      <c r="A26" s="205">
        <v>15</v>
      </c>
      <c r="B26" s="215" t="s">
        <v>474</v>
      </c>
      <c r="C26" s="205" t="s">
        <v>344</v>
      </c>
      <c r="D26" s="216">
        <v>1595</v>
      </c>
      <c r="E26" s="717" t="s">
        <v>475</v>
      </c>
      <c r="F26" s="717"/>
    </row>
    <row r="27" spans="1:6" ht="10.9" customHeight="1">
      <c r="A27" s="205">
        <v>16</v>
      </c>
      <c r="B27" s="215" t="s">
        <v>476</v>
      </c>
      <c r="C27" s="205" t="s">
        <v>344</v>
      </c>
      <c r="D27" s="216">
        <v>325</v>
      </c>
      <c r="E27" s="717"/>
      <c r="F27" s="717"/>
    </row>
    <row r="28" spans="1:6" ht="10.9" customHeight="1">
      <c r="A28" s="205">
        <v>17</v>
      </c>
      <c r="B28" s="215" t="s">
        <v>477</v>
      </c>
      <c r="C28" s="205" t="s">
        <v>344</v>
      </c>
      <c r="D28" s="216">
        <v>275</v>
      </c>
      <c r="E28" s="717"/>
      <c r="F28" s="717"/>
    </row>
    <row r="29" spans="1:6" ht="10.9" customHeight="1">
      <c r="A29" s="205">
        <v>18</v>
      </c>
      <c r="B29" s="215" t="s">
        <v>478</v>
      </c>
      <c r="C29" s="205" t="s">
        <v>344</v>
      </c>
      <c r="D29" s="216">
        <v>335</v>
      </c>
      <c r="E29" s="717"/>
      <c r="F29" s="717"/>
    </row>
    <row r="30" spans="1:6" ht="10.9" customHeight="1">
      <c r="A30" s="205">
        <v>19</v>
      </c>
      <c r="B30" s="215" t="s">
        <v>479</v>
      </c>
      <c r="C30" s="205" t="s">
        <v>344</v>
      </c>
      <c r="D30" s="216">
        <v>1395</v>
      </c>
      <c r="E30" s="717"/>
      <c r="F30" s="717"/>
    </row>
    <row r="31" spans="1:6" ht="10.9" customHeight="1">
      <c r="A31" s="205">
        <v>20</v>
      </c>
      <c r="B31" s="215" t="s">
        <v>480</v>
      </c>
      <c r="C31" s="205" t="s">
        <v>344</v>
      </c>
      <c r="D31" s="216">
        <v>1395</v>
      </c>
      <c r="E31" s="717"/>
      <c r="F31" s="717"/>
    </row>
    <row r="32" spans="1:6" ht="10.9" customHeight="1">
      <c r="A32" s="205">
        <v>21</v>
      </c>
      <c r="B32" s="215" t="s">
        <v>481</v>
      </c>
      <c r="C32" s="205" t="s">
        <v>344</v>
      </c>
      <c r="D32" s="216">
        <v>2382</v>
      </c>
      <c r="E32" s="717"/>
      <c r="F32" s="717"/>
    </row>
    <row r="33" spans="1:6" ht="10.9" customHeight="1">
      <c r="A33" s="205">
        <v>22</v>
      </c>
      <c r="B33" s="215" t="s">
        <v>482</v>
      </c>
      <c r="C33" s="205" t="s">
        <v>344</v>
      </c>
      <c r="D33" s="216">
        <v>2382</v>
      </c>
      <c r="E33" s="717"/>
      <c r="F33" s="717"/>
    </row>
    <row r="34" spans="1:6" ht="10.9" customHeight="1">
      <c r="A34" s="205">
        <v>23</v>
      </c>
      <c r="B34" s="215" t="s">
        <v>483</v>
      </c>
      <c r="C34" s="205" t="s">
        <v>344</v>
      </c>
      <c r="D34" s="216">
        <v>645</v>
      </c>
      <c r="E34" s="717"/>
      <c r="F34" s="717"/>
    </row>
    <row r="35" spans="1:6" ht="10.9" customHeight="1">
      <c r="A35" s="205">
        <v>24</v>
      </c>
      <c r="B35" s="215" t="s">
        <v>484</v>
      </c>
      <c r="C35" s="205" t="s">
        <v>344</v>
      </c>
      <c r="D35" s="216">
        <v>2195</v>
      </c>
      <c r="E35" s="717"/>
      <c r="F35" s="717"/>
    </row>
    <row r="36" spans="1:6" ht="10.9" customHeight="1">
      <c r="A36" s="205">
        <v>25</v>
      </c>
      <c r="B36" s="215" t="s">
        <v>485</v>
      </c>
      <c r="C36" s="205" t="s">
        <v>344</v>
      </c>
      <c r="D36" s="216">
        <v>1475</v>
      </c>
      <c r="E36" s="717"/>
      <c r="F36" s="717"/>
    </row>
    <row r="37" spans="1:6" ht="10.9" customHeight="1">
      <c r="A37" s="205">
        <v>26</v>
      </c>
      <c r="B37" s="215" t="s">
        <v>486</v>
      </c>
      <c r="C37" s="205" t="s">
        <v>344</v>
      </c>
      <c r="D37" s="216">
        <v>735</v>
      </c>
      <c r="E37" s="717"/>
      <c r="F37" s="717"/>
    </row>
    <row r="38" spans="1:6" ht="10.9" customHeight="1">
      <c r="A38" s="205">
        <v>27</v>
      </c>
      <c r="B38" s="215" t="s">
        <v>487</v>
      </c>
      <c r="C38" s="205" t="s">
        <v>344</v>
      </c>
      <c r="D38" s="216">
        <v>445</v>
      </c>
      <c r="E38" s="717"/>
      <c r="F38" s="717"/>
    </row>
    <row r="39" spans="1:6" ht="10.9" customHeight="1">
      <c r="A39" s="205">
        <v>28</v>
      </c>
      <c r="B39" s="215" t="s">
        <v>488</v>
      </c>
      <c r="C39" s="205" t="s">
        <v>344</v>
      </c>
      <c r="D39" s="216">
        <v>295</v>
      </c>
      <c r="E39" s="717"/>
      <c r="F39" s="717"/>
    </row>
    <row r="40" spans="1:6" ht="10.9" customHeight="1">
      <c r="A40" s="205">
        <v>29</v>
      </c>
      <c r="B40" s="215" t="s">
        <v>489</v>
      </c>
      <c r="C40" s="205" t="s">
        <v>344</v>
      </c>
      <c r="D40" s="216">
        <v>645</v>
      </c>
      <c r="E40" s="717"/>
      <c r="F40" s="717"/>
    </row>
    <row r="41" spans="1:6" ht="10.9" customHeight="1">
      <c r="A41" s="205">
        <v>30</v>
      </c>
      <c r="B41" s="215" t="s">
        <v>490</v>
      </c>
      <c r="C41" s="205" t="s">
        <v>344</v>
      </c>
      <c r="D41" s="216">
        <v>665</v>
      </c>
      <c r="E41" s="717"/>
      <c r="F41" s="717"/>
    </row>
    <row r="42" spans="1:6" ht="10.9" customHeight="1">
      <c r="A42" s="205">
        <v>31</v>
      </c>
      <c r="B42" s="215" t="s">
        <v>491</v>
      </c>
      <c r="C42" s="205" t="s">
        <v>344</v>
      </c>
      <c r="D42" s="216">
        <v>2995</v>
      </c>
      <c r="E42" s="717"/>
      <c r="F42" s="717"/>
    </row>
    <row r="43" spans="1:6" ht="10.15" customHeight="1">
      <c r="A43" s="716" t="s">
        <v>492</v>
      </c>
      <c r="B43" s="716"/>
      <c r="C43" s="716"/>
      <c r="D43" s="716"/>
      <c r="E43" s="716"/>
      <c r="F43" s="716"/>
    </row>
    <row r="44" spans="1:6" ht="6.75" customHeight="1">
      <c r="A44" s="716"/>
      <c r="B44" s="716"/>
      <c r="C44" s="716"/>
      <c r="D44" s="716"/>
      <c r="E44" s="716"/>
      <c r="F44" s="716"/>
    </row>
    <row r="45" spans="1:6" ht="12.2" customHeight="1">
      <c r="A45" s="217" t="s">
        <v>335</v>
      </c>
      <c r="B45" s="218" t="s">
        <v>5</v>
      </c>
      <c r="C45" s="218" t="s">
        <v>493</v>
      </c>
      <c r="D45" s="218" t="s">
        <v>455</v>
      </c>
      <c r="E45" s="742"/>
      <c r="F45" s="742"/>
    </row>
    <row r="46" spans="1:6" ht="10.9" customHeight="1">
      <c r="A46" s="205">
        <v>32</v>
      </c>
      <c r="B46" s="215" t="s">
        <v>494</v>
      </c>
      <c r="C46" s="205" t="s">
        <v>495</v>
      </c>
      <c r="D46" s="219">
        <v>17.100000000000001</v>
      </c>
      <c r="E46" s="717" t="s">
        <v>496</v>
      </c>
      <c r="F46" s="717"/>
    </row>
    <row r="47" spans="1:6" ht="10.9" customHeight="1">
      <c r="A47" s="205">
        <v>33</v>
      </c>
      <c r="B47" s="215" t="s">
        <v>497</v>
      </c>
      <c r="C47" s="205" t="s">
        <v>498</v>
      </c>
      <c r="D47" s="219">
        <v>24.3</v>
      </c>
      <c r="E47" s="717"/>
      <c r="F47" s="717"/>
    </row>
    <row r="48" spans="1:6" ht="10.9" customHeight="1">
      <c r="A48" s="205">
        <v>34</v>
      </c>
      <c r="B48" s="215" t="s">
        <v>499</v>
      </c>
      <c r="C48" s="205" t="s">
        <v>500</v>
      </c>
      <c r="D48" s="219">
        <v>28.8</v>
      </c>
      <c r="E48" s="717"/>
      <c r="F48" s="717"/>
    </row>
    <row r="49" spans="1:7" ht="10.9" customHeight="1">
      <c r="A49" s="205">
        <v>35</v>
      </c>
      <c r="B49" s="215" t="s">
        <v>501</v>
      </c>
      <c r="C49" s="205" t="s">
        <v>502</v>
      </c>
      <c r="D49" s="219">
        <v>823.6</v>
      </c>
      <c r="E49" s="717"/>
      <c r="F49" s="717"/>
    </row>
    <row r="50" spans="1:7" ht="10.9" customHeight="1">
      <c r="A50" s="205">
        <v>36</v>
      </c>
      <c r="B50" s="215" t="s">
        <v>503</v>
      </c>
      <c r="C50" s="205" t="s">
        <v>504</v>
      </c>
      <c r="D50" s="219">
        <v>44.5</v>
      </c>
      <c r="E50" s="717"/>
      <c r="F50" s="717"/>
    </row>
    <row r="51" spans="1:7" ht="10.9" customHeight="1">
      <c r="A51" s="205">
        <v>37</v>
      </c>
      <c r="B51" s="215" t="s">
        <v>503</v>
      </c>
      <c r="C51" s="205" t="s">
        <v>505</v>
      </c>
      <c r="D51" s="219">
        <v>51</v>
      </c>
      <c r="E51" s="717"/>
      <c r="F51" s="717"/>
    </row>
    <row r="52" spans="1:7" ht="10.9" customHeight="1">
      <c r="A52" s="205">
        <v>38</v>
      </c>
      <c r="B52" s="215" t="s">
        <v>506</v>
      </c>
      <c r="C52" s="205" t="s">
        <v>507</v>
      </c>
      <c r="D52" s="219">
        <v>88.3</v>
      </c>
      <c r="E52" s="717"/>
      <c r="F52" s="717"/>
    </row>
    <row r="53" spans="1:7" ht="10.9" customHeight="1">
      <c r="A53" s="205">
        <v>39</v>
      </c>
      <c r="B53" s="215" t="s">
        <v>506</v>
      </c>
      <c r="C53" s="205" t="s">
        <v>508</v>
      </c>
      <c r="D53" s="219">
        <v>93.2</v>
      </c>
      <c r="E53" s="717"/>
      <c r="F53" s="717"/>
    </row>
    <row r="54" spans="1:7" ht="10.9" customHeight="1">
      <c r="A54" s="205">
        <v>40</v>
      </c>
      <c r="B54" s="215" t="s">
        <v>509</v>
      </c>
      <c r="C54" s="205" t="s">
        <v>510</v>
      </c>
      <c r="D54" s="219">
        <v>318.39999999999998</v>
      </c>
      <c r="E54" s="717"/>
      <c r="F54" s="717"/>
    </row>
    <row r="55" spans="1:7" ht="10.9" customHeight="1">
      <c r="A55" s="205">
        <v>41</v>
      </c>
      <c r="B55" s="215" t="s">
        <v>511</v>
      </c>
      <c r="C55" s="205" t="s">
        <v>510</v>
      </c>
      <c r="D55" s="219">
        <v>414.9</v>
      </c>
      <c r="E55" s="717"/>
      <c r="F55" s="717"/>
    </row>
    <row r="56" spans="1:7" ht="10.9" customHeight="1">
      <c r="A56" s="205">
        <v>42</v>
      </c>
      <c r="B56" s="215" t="s">
        <v>512</v>
      </c>
      <c r="C56" s="205" t="s">
        <v>513</v>
      </c>
      <c r="D56" s="219">
        <v>220</v>
      </c>
      <c r="E56" s="717"/>
      <c r="F56" s="717"/>
      <c r="G56" s="126"/>
    </row>
    <row r="57" spans="1:7" ht="10.9" customHeight="1">
      <c r="A57" s="205">
        <v>43</v>
      </c>
      <c r="B57" s="215" t="s">
        <v>514</v>
      </c>
      <c r="C57" s="205" t="s">
        <v>515</v>
      </c>
      <c r="D57" s="219">
        <v>12</v>
      </c>
      <c r="E57" s="717"/>
      <c r="F57" s="717"/>
      <c r="G57" s="126"/>
    </row>
    <row r="58" spans="1:7" ht="15" customHeight="1">
      <c r="A58" s="732" t="s">
        <v>516</v>
      </c>
      <c r="B58" s="733"/>
      <c r="C58" s="733"/>
      <c r="D58" s="733"/>
      <c r="E58" s="733"/>
      <c r="F58" s="734"/>
    </row>
    <row r="59" spans="1:7" ht="10.9" customHeight="1">
      <c r="A59" s="205">
        <v>44</v>
      </c>
      <c r="B59" s="215" t="s">
        <v>517</v>
      </c>
      <c r="C59" s="205" t="s">
        <v>518</v>
      </c>
      <c r="D59" s="554">
        <v>4150</v>
      </c>
      <c r="E59" s="727"/>
      <c r="F59" s="728"/>
    </row>
    <row r="60" spans="1:7" ht="10.9" customHeight="1">
      <c r="A60" s="221">
        <v>45</v>
      </c>
      <c r="B60" s="215" t="s">
        <v>519</v>
      </c>
      <c r="C60" s="221" t="s">
        <v>520</v>
      </c>
      <c r="D60" s="516">
        <v>2080</v>
      </c>
      <c r="E60" s="625"/>
      <c r="F60" s="729"/>
    </row>
    <row r="61" spans="1:7" ht="10.9" customHeight="1">
      <c r="A61" s="221">
        <v>46</v>
      </c>
      <c r="B61" s="224" t="s">
        <v>521</v>
      </c>
      <c r="C61" s="221" t="s">
        <v>518</v>
      </c>
      <c r="D61" s="516">
        <v>2850</v>
      </c>
      <c r="E61" s="625"/>
      <c r="F61" s="729"/>
    </row>
    <row r="62" spans="1:7" ht="10.9" customHeight="1">
      <c r="A62" s="221">
        <v>47</v>
      </c>
      <c r="B62" s="224" t="s">
        <v>522</v>
      </c>
      <c r="C62" s="221" t="s">
        <v>520</v>
      </c>
      <c r="D62" s="516">
        <v>1425</v>
      </c>
      <c r="E62" s="222"/>
      <c r="F62" s="223"/>
    </row>
    <row r="63" spans="1:7" ht="10.9" customHeight="1">
      <c r="A63" s="221">
        <v>48</v>
      </c>
      <c r="B63" s="224" t="s">
        <v>523</v>
      </c>
      <c r="C63" s="221" t="s">
        <v>524</v>
      </c>
      <c r="D63" s="516">
        <v>3850</v>
      </c>
      <c r="E63" s="222"/>
      <c r="F63" s="223"/>
    </row>
    <row r="64" spans="1:7" ht="10.9" customHeight="1">
      <c r="A64" s="221">
        <v>49</v>
      </c>
      <c r="B64" s="224" t="s">
        <v>525</v>
      </c>
      <c r="C64" s="221" t="s">
        <v>520</v>
      </c>
      <c r="D64" s="516">
        <v>1925</v>
      </c>
      <c r="E64" s="222"/>
      <c r="F64" s="223"/>
    </row>
    <row r="65" spans="1:6" ht="10.9" customHeight="1">
      <c r="A65" s="205">
        <v>50</v>
      </c>
      <c r="B65" s="215" t="s">
        <v>526</v>
      </c>
      <c r="C65" s="205" t="s">
        <v>527</v>
      </c>
      <c r="D65" s="220">
        <v>2325</v>
      </c>
      <c r="E65" s="625" t="s">
        <v>528</v>
      </c>
      <c r="F65" s="729"/>
    </row>
    <row r="66" spans="1:6" ht="10.9" customHeight="1">
      <c r="A66" s="205">
        <v>51</v>
      </c>
      <c r="B66" s="215" t="s">
        <v>529</v>
      </c>
      <c r="C66" s="205" t="s">
        <v>530</v>
      </c>
      <c r="D66" s="225">
        <v>3550</v>
      </c>
      <c r="E66" s="222"/>
      <c r="F66" s="223"/>
    </row>
    <row r="67" spans="1:6" ht="10.9" customHeight="1">
      <c r="A67" s="205">
        <v>52</v>
      </c>
      <c r="B67" s="215" t="s">
        <v>531</v>
      </c>
      <c r="C67" s="205" t="s">
        <v>530</v>
      </c>
      <c r="D67" s="225">
        <v>3950</v>
      </c>
      <c r="E67" s="226"/>
      <c r="F67" s="227"/>
    </row>
    <row r="68" spans="1:6" ht="6.75" customHeight="1">
      <c r="A68" s="731"/>
      <c r="B68" s="731"/>
      <c r="C68" s="731"/>
      <c r="D68" s="731"/>
      <c r="E68" s="731"/>
      <c r="F68" s="731"/>
    </row>
    <row r="69" spans="1:6" ht="10.9" customHeight="1">
      <c r="A69" s="205">
        <v>53</v>
      </c>
      <c r="B69" s="215" t="s">
        <v>532</v>
      </c>
      <c r="C69" s="205" t="s">
        <v>533</v>
      </c>
      <c r="D69" s="228">
        <v>3022</v>
      </c>
      <c r="E69" s="717" t="s">
        <v>534</v>
      </c>
      <c r="F69" s="717"/>
    </row>
    <row r="70" spans="1:6" ht="10.9" customHeight="1">
      <c r="A70" s="205">
        <v>54</v>
      </c>
      <c r="B70" s="215" t="s">
        <v>535</v>
      </c>
      <c r="C70" s="205" t="s">
        <v>533</v>
      </c>
      <c r="D70" s="228">
        <v>3416</v>
      </c>
      <c r="E70" s="717"/>
      <c r="F70" s="717"/>
    </row>
    <row r="71" spans="1:6" ht="10.9" customHeight="1">
      <c r="A71" s="205">
        <v>55</v>
      </c>
      <c r="B71" s="215" t="s">
        <v>536</v>
      </c>
      <c r="C71" s="205"/>
      <c r="D71" s="219">
        <v>3895</v>
      </c>
      <c r="E71" s="717"/>
      <c r="F71" s="717"/>
    </row>
    <row r="72" spans="1:6" ht="10.9" customHeight="1">
      <c r="A72" s="205">
        <v>56</v>
      </c>
      <c r="B72" s="215" t="s">
        <v>537</v>
      </c>
      <c r="C72" s="205"/>
      <c r="D72" s="219">
        <v>3811</v>
      </c>
      <c r="E72" s="717"/>
      <c r="F72" s="717"/>
    </row>
    <row r="73" spans="1:6" ht="15" customHeight="1">
      <c r="A73" s="730" t="s">
        <v>538</v>
      </c>
      <c r="B73" s="730"/>
      <c r="C73" s="730"/>
      <c r="D73" s="730"/>
      <c r="E73" s="730"/>
      <c r="F73" s="730"/>
    </row>
    <row r="74" spans="1:6" ht="10.9" customHeight="1">
      <c r="A74" s="205">
        <v>57</v>
      </c>
      <c r="B74" s="215" t="s">
        <v>539</v>
      </c>
      <c r="C74" s="205" t="s">
        <v>540</v>
      </c>
      <c r="D74" s="220">
        <v>4.47</v>
      </c>
      <c r="E74" s="721" t="s">
        <v>541</v>
      </c>
      <c r="F74" s="722"/>
    </row>
    <row r="75" spans="1:6" ht="10.9" customHeight="1">
      <c r="A75" s="205">
        <v>58</v>
      </c>
      <c r="B75" s="215" t="s">
        <v>542</v>
      </c>
      <c r="C75" s="205" t="s">
        <v>540</v>
      </c>
      <c r="D75" s="220">
        <v>3.98</v>
      </c>
      <c r="E75" s="723"/>
      <c r="F75" s="724"/>
    </row>
    <row r="76" spans="1:6" ht="10.9" customHeight="1">
      <c r="A76" s="205">
        <v>59</v>
      </c>
      <c r="B76" s="215" t="s">
        <v>543</v>
      </c>
      <c r="C76" s="205" t="s">
        <v>544</v>
      </c>
      <c r="D76" s="220">
        <v>7.25</v>
      </c>
      <c r="E76" s="723"/>
      <c r="F76" s="724"/>
    </row>
    <row r="77" spans="1:6" ht="10.9" customHeight="1">
      <c r="A77" s="205">
        <v>60</v>
      </c>
      <c r="B77" s="215" t="s">
        <v>545</v>
      </c>
      <c r="C77" s="205" t="s">
        <v>544</v>
      </c>
      <c r="D77" s="220">
        <v>6.2</v>
      </c>
      <c r="E77" s="723"/>
      <c r="F77" s="724"/>
    </row>
    <row r="78" spans="1:6" ht="10.9" customHeight="1">
      <c r="A78" s="205">
        <v>61</v>
      </c>
      <c r="B78" s="215" t="s">
        <v>546</v>
      </c>
      <c r="C78" s="205" t="s">
        <v>547</v>
      </c>
      <c r="D78" s="220">
        <v>1.1000000000000001</v>
      </c>
      <c r="E78" s="723"/>
      <c r="F78" s="724"/>
    </row>
    <row r="79" spans="1:6" ht="10.9" customHeight="1">
      <c r="A79" s="205">
        <v>62</v>
      </c>
      <c r="B79" s="215" t="s">
        <v>548</v>
      </c>
      <c r="C79" s="205" t="s">
        <v>549</v>
      </c>
      <c r="D79" s="220">
        <v>1.18</v>
      </c>
      <c r="E79" s="723"/>
      <c r="F79" s="724"/>
    </row>
    <row r="80" spans="1:6" ht="10.9" customHeight="1">
      <c r="A80" s="205">
        <v>63</v>
      </c>
      <c r="B80" s="215" t="s">
        <v>550</v>
      </c>
      <c r="C80" s="205" t="s">
        <v>547</v>
      </c>
      <c r="D80" s="220">
        <v>1.26</v>
      </c>
      <c r="E80" s="723"/>
      <c r="F80" s="724"/>
    </row>
    <row r="81" spans="1:6" ht="10.9" customHeight="1">
      <c r="A81" s="205">
        <v>64</v>
      </c>
      <c r="B81" s="215" t="s">
        <v>551</v>
      </c>
      <c r="C81" s="205" t="s">
        <v>547</v>
      </c>
      <c r="D81" s="220">
        <v>1.37</v>
      </c>
      <c r="E81" s="723"/>
      <c r="F81" s="724"/>
    </row>
    <row r="82" spans="1:6" ht="10.9" customHeight="1">
      <c r="A82" s="205">
        <v>65</v>
      </c>
      <c r="B82" s="215" t="s">
        <v>552</v>
      </c>
      <c r="C82" s="205" t="s">
        <v>553</v>
      </c>
      <c r="D82" s="225">
        <v>6</v>
      </c>
      <c r="E82" s="723"/>
      <c r="F82" s="724"/>
    </row>
    <row r="83" spans="1:6" ht="6.75" customHeight="1">
      <c r="A83" s="731"/>
      <c r="B83" s="731"/>
      <c r="C83" s="731"/>
      <c r="D83" s="731"/>
      <c r="E83" s="731"/>
      <c r="F83" s="731"/>
    </row>
    <row r="84" spans="1:6" ht="10.15" customHeight="1">
      <c r="A84" s="205">
        <v>66</v>
      </c>
      <c r="B84" s="215" t="s">
        <v>554</v>
      </c>
      <c r="C84" s="205">
        <v>2000</v>
      </c>
      <c r="D84" s="228">
        <v>414</v>
      </c>
      <c r="E84" s="721" t="s">
        <v>555</v>
      </c>
      <c r="F84" s="722"/>
    </row>
    <row r="85" spans="1:6" ht="10.15" customHeight="1">
      <c r="A85" s="205">
        <v>67</v>
      </c>
      <c r="B85" s="215" t="s">
        <v>556</v>
      </c>
      <c r="C85" s="205" t="s">
        <v>557</v>
      </c>
      <c r="D85" s="228">
        <v>550</v>
      </c>
      <c r="E85" s="723"/>
      <c r="F85" s="724"/>
    </row>
    <row r="86" spans="1:6" ht="10.15" customHeight="1">
      <c r="A86" s="205">
        <v>68</v>
      </c>
      <c r="B86" s="215" t="s">
        <v>558</v>
      </c>
      <c r="C86" s="205" t="s">
        <v>559</v>
      </c>
      <c r="D86" s="228">
        <v>845</v>
      </c>
      <c r="E86" s="723"/>
      <c r="F86" s="724"/>
    </row>
    <row r="87" spans="1:6" ht="10.15" customHeight="1">
      <c r="A87" s="205">
        <v>69</v>
      </c>
      <c r="B87" s="215" t="s">
        <v>560</v>
      </c>
      <c r="C87" s="205" t="s">
        <v>561</v>
      </c>
      <c r="D87" s="219">
        <v>540</v>
      </c>
      <c r="E87" s="723"/>
      <c r="F87" s="724"/>
    </row>
    <row r="88" spans="1:6" ht="10.15" customHeight="1">
      <c r="A88" s="205">
        <v>70</v>
      </c>
      <c r="B88" s="215" t="s">
        <v>562</v>
      </c>
      <c r="C88" s="205">
        <v>1250</v>
      </c>
      <c r="D88" s="219">
        <v>4510</v>
      </c>
      <c r="E88" s="723"/>
      <c r="F88" s="724"/>
    </row>
    <row r="89" spans="1:6" ht="10.15" customHeight="1">
      <c r="A89" s="205">
        <v>71</v>
      </c>
      <c r="B89" s="215" t="s">
        <v>563</v>
      </c>
      <c r="C89" s="205">
        <v>3000</v>
      </c>
      <c r="D89" s="219">
        <v>3115</v>
      </c>
      <c r="E89" s="723"/>
      <c r="F89" s="724"/>
    </row>
    <row r="90" spans="1:6" ht="10.15" customHeight="1">
      <c r="A90" s="205">
        <v>72</v>
      </c>
      <c r="B90" s="215" t="s">
        <v>564</v>
      </c>
      <c r="C90" s="205">
        <v>3000</v>
      </c>
      <c r="D90" s="219">
        <v>2445</v>
      </c>
      <c r="E90" s="723"/>
      <c r="F90" s="724"/>
    </row>
    <row r="91" spans="1:6" ht="10.15" customHeight="1">
      <c r="A91" s="205">
        <v>73</v>
      </c>
      <c r="B91" s="215" t="s">
        <v>565</v>
      </c>
      <c r="C91" s="205" t="s">
        <v>566</v>
      </c>
      <c r="D91" s="219">
        <v>3355</v>
      </c>
      <c r="E91" s="725"/>
      <c r="F91" s="726"/>
    </row>
    <row r="92" spans="1:6" ht="6.75" customHeight="1">
      <c r="A92" s="731"/>
      <c r="B92" s="731"/>
      <c r="C92" s="731"/>
      <c r="D92" s="731"/>
      <c r="E92" s="731"/>
      <c r="F92" s="731"/>
    </row>
    <row r="93" spans="1:6" ht="10.9" customHeight="1">
      <c r="A93" s="205">
        <v>74</v>
      </c>
      <c r="B93" s="215" t="s">
        <v>567</v>
      </c>
      <c r="C93" s="205" t="s">
        <v>568</v>
      </c>
      <c r="D93" s="229">
        <v>15700</v>
      </c>
      <c r="E93" s="720" t="s">
        <v>569</v>
      </c>
      <c r="F93" s="720"/>
    </row>
    <row r="94" spans="1:6" ht="10.9" customHeight="1">
      <c r="A94" s="205">
        <v>75</v>
      </c>
      <c r="B94" s="215" t="s">
        <v>570</v>
      </c>
      <c r="C94" s="205" t="s">
        <v>568</v>
      </c>
      <c r="D94" s="229">
        <v>5800</v>
      </c>
      <c r="E94" s="720"/>
      <c r="F94" s="720"/>
    </row>
  </sheetData>
  <sheetProtection selectLockedCells="1" selectUnlockedCells="1"/>
  <customSheetViews>
    <customSheetView guid="{27437FEA-07C5-45F9-A250-BF682439EB63}" scale="140" showPageBreaks="1" view="pageBreakPreview" topLeftCell="A73">
      <selection activeCell="B84" sqref="B84"/>
      <pageMargins left="0.69166666666666665" right="0.29444444444444445" top="0.21597222222222223" bottom="0.16111111111111112" header="0.51180555555555551" footer="0.51180555555555551"/>
      <pageSetup paperSize="9" scale="95" orientation="portrait"/>
      <headerFooter alignWithMargins="0"/>
    </customSheetView>
    <customSheetView guid="{D9E22640-0C2E-4128-B440-6D62EAD29E00}" scale="140" showPageBreaks="1" view="pageBreakPreview" topLeftCell="A40">
      <selection activeCell="D52" sqref="D52"/>
      <pageMargins left="0.69166666666666665" right="0.29444444444444445" top="0.21597222222222223" bottom="0.16111111111111112" header="0.51180555555555551" footer="0.51180555555555551"/>
      <pageSetup paperSize="9" scale="95" orientation="portrait"/>
      <headerFooter alignWithMargins="0"/>
    </customSheetView>
    <customSheetView guid="{05ADD661-264C-4A61-836E-B9C767B0E4F7}" scale="140" showPageBreaks="1" view="pageBreakPreview" topLeftCell="A58">
      <selection activeCell="D70" sqref="D70"/>
      <pageMargins left="0.69166666666666665" right="0.29444444444444445" top="0.21597222222222223" bottom="0.16111111111111112" header="0.51180555555555551" footer="0.51180555555555551"/>
      <pageSetup paperSize="9" scale="95" orientation="portrait"/>
      <headerFooter alignWithMargins="0"/>
    </customSheetView>
  </customSheetViews>
  <mergeCells count="21">
    <mergeCell ref="A58:F58"/>
    <mergeCell ref="A7:F7"/>
    <mergeCell ref="E9:F9"/>
    <mergeCell ref="A10:F10"/>
    <mergeCell ref="A25:F25"/>
    <mergeCell ref="E45:F45"/>
    <mergeCell ref="E93:F94"/>
    <mergeCell ref="E69:F72"/>
    <mergeCell ref="E74:F82"/>
    <mergeCell ref="E84:F91"/>
    <mergeCell ref="E59:F61"/>
    <mergeCell ref="A73:F73"/>
    <mergeCell ref="A83:F83"/>
    <mergeCell ref="A92:F92"/>
    <mergeCell ref="A68:F68"/>
    <mergeCell ref="E65:F65"/>
    <mergeCell ref="E1:F4"/>
    <mergeCell ref="A43:F44"/>
    <mergeCell ref="E26:F42"/>
    <mergeCell ref="E11:F24"/>
    <mergeCell ref="E46:F57"/>
  </mergeCells>
  <pageMargins left="0.70866141732283472" right="0.27559055118110237" top="0.19685039370078741" bottom="0.15748031496062992" header="0.51181102362204722" footer="0.51181102362204722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23" sqref="G23"/>
    </sheetView>
  </sheetViews>
  <sheetFormatPr defaultColWidth="11.5703125" defaultRowHeight="12.75"/>
  <cols>
    <col min="1" max="1" width="3.28515625" customWidth="1"/>
    <col min="2" max="2" width="45" customWidth="1"/>
  </cols>
  <sheetData>
    <row r="1" spans="1:8" s="55" customFormat="1" ht="14.25" customHeight="1">
      <c r="A1" s="190" t="s">
        <v>449</v>
      </c>
      <c r="B1" s="191"/>
      <c r="C1" s="191"/>
      <c r="D1" s="192"/>
      <c r="E1" s="745"/>
      <c r="F1" s="745"/>
      <c r="G1" s="192"/>
      <c r="H1" s="192"/>
    </row>
    <row r="2" spans="1:8" s="55" customFormat="1" ht="14.25" customHeight="1">
      <c r="A2" s="193" t="s">
        <v>450</v>
      </c>
      <c r="B2" s="191"/>
      <c r="C2" s="192"/>
      <c r="D2" s="192"/>
      <c r="E2" s="745"/>
      <c r="F2" s="745"/>
      <c r="G2" s="192"/>
      <c r="H2" s="192"/>
    </row>
    <row r="3" spans="1:8" s="55" customFormat="1" ht="14.25" customHeight="1">
      <c r="A3" s="193" t="s">
        <v>451</v>
      </c>
      <c r="B3" s="191"/>
      <c r="C3" s="192"/>
      <c r="D3" s="194"/>
      <c r="E3" s="745"/>
      <c r="F3" s="745"/>
      <c r="G3" s="192"/>
      <c r="H3" s="192"/>
    </row>
    <row r="4" spans="1:8" s="55" customFormat="1" ht="14.25" customHeight="1">
      <c r="A4" s="193" t="s">
        <v>313</v>
      </c>
      <c r="B4" s="192"/>
      <c r="C4" s="191"/>
      <c r="D4" s="192"/>
      <c r="E4" s="745"/>
      <c r="F4" s="745"/>
      <c r="G4" s="192"/>
      <c r="H4" s="192"/>
    </row>
    <row r="5" spans="1:8" s="55" customFormat="1" ht="14.25" customHeight="1">
      <c r="A5" s="195" t="s">
        <v>452</v>
      </c>
      <c r="B5" s="196"/>
      <c r="C5" s="197"/>
      <c r="D5" s="197"/>
      <c r="E5" s="197"/>
      <c r="F5" s="198">
        <f ca="1">TODAY()</f>
        <v>46179</v>
      </c>
      <c r="G5" s="197"/>
      <c r="H5" s="197"/>
    </row>
    <row r="6" spans="1:8" ht="14.25" customHeight="1">
      <c r="A6" s="199"/>
      <c r="B6" s="200"/>
      <c r="C6" s="201"/>
      <c r="D6" s="201"/>
      <c r="E6" s="202"/>
      <c r="F6" s="202"/>
      <c r="G6" s="202"/>
      <c r="H6" s="202"/>
    </row>
    <row r="7" spans="1:8" s="152" customFormat="1" ht="23.25" customHeight="1">
      <c r="A7" s="743" t="s">
        <v>571</v>
      </c>
      <c r="B7" s="743"/>
      <c r="C7" s="743"/>
      <c r="D7" s="743"/>
      <c r="E7" s="743"/>
      <c r="F7" s="743"/>
    </row>
    <row r="8" spans="1:8" ht="6.75" customHeight="1">
      <c r="A8" s="179"/>
    </row>
    <row r="9" spans="1:8" s="189" customFormat="1" ht="18" customHeight="1">
      <c r="A9" s="203" t="s">
        <v>335</v>
      </c>
      <c r="B9" s="204" t="s">
        <v>5</v>
      </c>
      <c r="C9" s="204" t="s">
        <v>454</v>
      </c>
      <c r="D9" s="204" t="s">
        <v>455</v>
      </c>
      <c r="E9" s="744" t="s">
        <v>456</v>
      </c>
      <c r="F9" s="744"/>
    </row>
    <row r="10" spans="1:8" ht="18" customHeight="1">
      <c r="A10" s="205">
        <v>1</v>
      </c>
      <c r="B10" s="206" t="s">
        <v>572</v>
      </c>
      <c r="C10" s="207" t="s">
        <v>344</v>
      </c>
      <c r="D10" s="208">
        <v>255</v>
      </c>
      <c r="E10" s="717" t="s">
        <v>573</v>
      </c>
      <c r="F10" s="717"/>
    </row>
    <row r="11" spans="1:8" ht="18" customHeight="1">
      <c r="A11" s="205">
        <v>2</v>
      </c>
      <c r="B11" s="206" t="s">
        <v>574</v>
      </c>
      <c r="C11" s="207" t="s">
        <v>344</v>
      </c>
      <c r="D11" s="208">
        <v>410</v>
      </c>
      <c r="E11" s="717"/>
      <c r="F11" s="717"/>
    </row>
    <row r="12" spans="1:8" ht="18" customHeight="1">
      <c r="A12" s="205">
        <v>3</v>
      </c>
      <c r="B12" s="206" t="s">
        <v>575</v>
      </c>
      <c r="C12" s="207" t="s">
        <v>344</v>
      </c>
      <c r="D12" s="208">
        <v>330</v>
      </c>
      <c r="E12" s="717"/>
      <c r="F12" s="717"/>
    </row>
    <row r="13" spans="1:8" ht="18" customHeight="1">
      <c r="A13" s="205">
        <v>4</v>
      </c>
      <c r="B13" s="206" t="s">
        <v>576</v>
      </c>
      <c r="C13" s="207" t="s">
        <v>344</v>
      </c>
      <c r="D13" s="208">
        <v>150</v>
      </c>
      <c r="E13" s="717"/>
      <c r="F13" s="717"/>
    </row>
    <row r="14" spans="1:8" ht="18" customHeight="1">
      <c r="A14" s="205">
        <v>5</v>
      </c>
      <c r="B14" s="206" t="s">
        <v>577</v>
      </c>
      <c r="C14" s="207" t="s">
        <v>344</v>
      </c>
      <c r="D14" s="208">
        <v>50</v>
      </c>
      <c r="E14" s="717"/>
      <c r="F14" s="717"/>
    </row>
    <row r="15" spans="1:8" ht="18" customHeight="1">
      <c r="A15" s="205">
        <v>6</v>
      </c>
      <c r="B15" s="206" t="s">
        <v>578</v>
      </c>
      <c r="C15" s="207" t="s">
        <v>344</v>
      </c>
      <c r="D15" s="208">
        <v>245</v>
      </c>
      <c r="E15" s="717"/>
      <c r="F15" s="717"/>
    </row>
    <row r="16" spans="1:8" ht="18" customHeight="1">
      <c r="A16" s="205">
        <v>7</v>
      </c>
      <c r="B16" s="206" t="s">
        <v>579</v>
      </c>
      <c r="C16" s="207" t="s">
        <v>344</v>
      </c>
      <c r="D16" s="208">
        <v>245</v>
      </c>
      <c r="E16" s="717"/>
      <c r="F16" s="717"/>
    </row>
    <row r="17" spans="1:6" ht="18" customHeight="1">
      <c r="A17" s="205">
        <v>8</v>
      </c>
      <c r="B17" s="206" t="s">
        <v>485</v>
      </c>
      <c r="C17" s="207" t="s">
        <v>344</v>
      </c>
      <c r="D17" s="208">
        <v>635</v>
      </c>
      <c r="E17" s="717"/>
      <c r="F17" s="717"/>
    </row>
    <row r="18" spans="1:6" ht="18" customHeight="1">
      <c r="A18" s="205">
        <v>9</v>
      </c>
      <c r="B18" s="206" t="s">
        <v>580</v>
      </c>
      <c r="C18" s="207" t="s">
        <v>344</v>
      </c>
      <c r="D18" s="208">
        <v>780</v>
      </c>
      <c r="E18" s="717"/>
      <c r="F18" s="717"/>
    </row>
    <row r="19" spans="1:6" ht="18" customHeight="1">
      <c r="A19" s="205">
        <v>10</v>
      </c>
      <c r="B19" s="206" t="s">
        <v>581</v>
      </c>
      <c r="C19" s="207" t="s">
        <v>344</v>
      </c>
      <c r="D19" s="208">
        <v>145</v>
      </c>
      <c r="E19" s="717"/>
      <c r="F19" s="717"/>
    </row>
    <row r="20" spans="1:6" ht="18" customHeight="1">
      <c r="A20" s="205">
        <v>11</v>
      </c>
      <c r="B20" s="206" t="s">
        <v>582</v>
      </c>
      <c r="C20" s="207" t="s">
        <v>344</v>
      </c>
      <c r="D20" s="208">
        <v>170</v>
      </c>
      <c r="E20" s="717"/>
      <c r="F20" s="717"/>
    </row>
  </sheetData>
  <sheetProtection password="CC6B" sheet="1"/>
  <customSheetViews>
    <customSheetView guid="{27437FEA-07C5-45F9-A250-BF682439EB63}">
      <selection activeCell="B31" sqref="B31"/>
      <pageMargins left="0.25" right="0.25" top="0.75" bottom="0.75" header="0.3" footer="0.3"/>
      <pageSetup paperSize="9" orientation="portrait"/>
    </customSheetView>
    <customSheetView guid="{D9E22640-0C2E-4128-B440-6D62EAD29E00}">
      <selection activeCell="B31" sqref="B31"/>
      <pageMargins left="0.25" right="0.25" top="0.75" bottom="0.75" header="0.3" footer="0.3"/>
      <pageSetup paperSize="9" orientation="portrait"/>
    </customSheetView>
    <customSheetView guid="{05ADD661-264C-4A61-836E-B9C767B0E4F7}">
      <selection activeCell="B31" sqref="B31"/>
      <pageMargins left="0.25" right="0.25" top="0.75" bottom="0.75" header="0.3" footer="0.3"/>
      <pageSetup paperSize="9" orientation="portrait"/>
    </customSheetView>
  </customSheetViews>
  <mergeCells count="4">
    <mergeCell ref="A7:F7"/>
    <mergeCell ref="E9:F9"/>
    <mergeCell ref="E10:F20"/>
    <mergeCell ref="E1:F4"/>
  </mergeCells>
  <pageMargins left="0.25" right="0.25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O16" sqref="O16"/>
    </sheetView>
  </sheetViews>
  <sheetFormatPr defaultColWidth="11.5703125" defaultRowHeight="12.75"/>
  <cols>
    <col min="1" max="1" width="3.28515625" customWidth="1"/>
    <col min="2" max="2" width="46.7109375" customWidth="1"/>
    <col min="3" max="3" width="5.140625" customWidth="1"/>
    <col min="4" max="6" width="14" customWidth="1"/>
    <col min="7" max="7" width="9.28515625" customWidth="1"/>
    <col min="8" max="8" width="9.85546875" customWidth="1"/>
  </cols>
  <sheetData>
    <row r="1" spans="1:8" s="126" customFormat="1" ht="14.25" customHeight="1">
      <c r="A1" s="170"/>
      <c r="B1" s="171"/>
      <c r="C1" s="171"/>
      <c r="D1" s="172"/>
      <c r="E1" s="715"/>
      <c r="F1" s="172"/>
    </row>
    <row r="2" spans="1:8" s="126" customFormat="1" ht="16.5" customHeight="1">
      <c r="A2" s="173" t="s">
        <v>450</v>
      </c>
      <c r="B2" s="174"/>
      <c r="C2" s="172"/>
      <c r="D2" s="172"/>
      <c r="E2" s="715"/>
      <c r="F2" s="172"/>
    </row>
    <row r="3" spans="1:8" s="126" customFormat="1" ht="16.5" customHeight="1">
      <c r="A3" s="173" t="s">
        <v>451</v>
      </c>
      <c r="B3" s="174"/>
      <c r="C3" s="172"/>
      <c r="D3" s="175"/>
      <c r="E3" s="715"/>
      <c r="F3" s="172"/>
    </row>
    <row r="4" spans="1:8" s="126" customFormat="1" ht="16.5" customHeight="1">
      <c r="A4" s="173" t="s">
        <v>313</v>
      </c>
      <c r="B4" s="176"/>
      <c r="C4" s="171"/>
      <c r="D4" s="172"/>
      <c r="E4" s="715"/>
      <c r="F4" s="172"/>
    </row>
    <row r="5" spans="1:8" s="4" customFormat="1" ht="16.5" customHeight="1">
      <c r="A5" s="746" t="s">
        <v>3</v>
      </c>
      <c r="B5" s="746"/>
      <c r="C5" s="177"/>
      <c r="D5" s="177"/>
      <c r="F5" s="177"/>
    </row>
    <row r="6" spans="1:8" s="4" customFormat="1" ht="16.5" customHeight="1">
      <c r="A6" s="747" t="s">
        <v>583</v>
      </c>
      <c r="B6" s="747"/>
      <c r="C6" s="747"/>
      <c r="D6" s="177"/>
      <c r="E6" s="177"/>
      <c r="H6" s="178"/>
    </row>
    <row r="7" spans="1:8" s="152" customFormat="1" ht="11.45" customHeight="1">
      <c r="A7" s="735"/>
      <c r="B7" s="735"/>
      <c r="C7" s="735"/>
      <c r="D7" s="735"/>
      <c r="E7" s="735"/>
    </row>
    <row r="8" spans="1:8" ht="6.75" customHeight="1">
      <c r="A8" s="179"/>
    </row>
    <row r="9" spans="1:8" s="169" customFormat="1" ht="21.75" customHeight="1">
      <c r="A9" s="748" t="s">
        <v>584</v>
      </c>
      <c r="B9" s="748"/>
      <c r="C9" s="748"/>
      <c r="D9" s="748"/>
      <c r="E9" s="748"/>
      <c r="F9" s="748"/>
      <c r="G9" s="749" t="s">
        <v>585</v>
      </c>
      <c r="H9" s="749"/>
    </row>
    <row r="10" spans="1:8" s="169" customFormat="1" ht="21.75" customHeight="1">
      <c r="A10" s="753"/>
      <c r="B10" s="755" t="s">
        <v>586</v>
      </c>
      <c r="C10" s="755" t="s">
        <v>587</v>
      </c>
      <c r="D10" s="757" t="s">
        <v>588</v>
      </c>
      <c r="E10" s="758"/>
      <c r="F10" s="758"/>
      <c r="G10" s="758"/>
      <c r="H10" s="759"/>
    </row>
    <row r="11" spans="1:8" s="169" customFormat="1" ht="21.75" customHeight="1">
      <c r="A11" s="754"/>
      <c r="B11" s="756"/>
      <c r="C11" s="756"/>
      <c r="D11" s="180" t="s">
        <v>414</v>
      </c>
      <c r="E11" s="180" t="s">
        <v>589</v>
      </c>
      <c r="F11" s="181" t="s">
        <v>590</v>
      </c>
      <c r="G11" s="760" t="s">
        <v>591</v>
      </c>
      <c r="H11" s="761"/>
    </row>
    <row r="12" spans="1:8" s="169" customFormat="1" ht="17.25" customHeight="1">
      <c r="A12" s="182">
        <v>1</v>
      </c>
      <c r="B12" s="183" t="s">
        <v>592</v>
      </c>
      <c r="C12" s="182" t="s">
        <v>344</v>
      </c>
      <c r="D12" s="184">
        <v>513</v>
      </c>
      <c r="E12" s="185">
        <v>597</v>
      </c>
      <c r="F12" s="186">
        <v>583</v>
      </c>
      <c r="G12" s="750">
        <v>1110</v>
      </c>
      <c r="H12" s="750"/>
    </row>
    <row r="13" spans="1:8" s="169" customFormat="1" ht="17.25" customHeight="1">
      <c r="A13" s="182">
        <v>2</v>
      </c>
      <c r="B13" s="183" t="s">
        <v>593</v>
      </c>
      <c r="C13" s="182" t="s">
        <v>344</v>
      </c>
      <c r="D13" s="184">
        <v>783</v>
      </c>
      <c r="E13" s="185">
        <v>947</v>
      </c>
      <c r="F13" s="186">
        <v>936</v>
      </c>
      <c r="G13" s="750">
        <v>1392</v>
      </c>
      <c r="H13" s="750"/>
    </row>
    <row r="14" spans="1:8" s="169" customFormat="1" ht="17.25" customHeight="1">
      <c r="A14" s="182">
        <v>3</v>
      </c>
      <c r="B14" s="183" t="s">
        <v>594</v>
      </c>
      <c r="C14" s="182" t="s">
        <v>344</v>
      </c>
      <c r="D14" s="184">
        <v>139</v>
      </c>
      <c r="E14" s="185">
        <v>158</v>
      </c>
      <c r="F14" s="186">
        <v>158</v>
      </c>
      <c r="G14" s="750">
        <v>317</v>
      </c>
      <c r="H14" s="750"/>
    </row>
    <row r="15" spans="1:8" s="169" customFormat="1" ht="17.25" customHeight="1">
      <c r="A15" s="182">
        <v>4</v>
      </c>
      <c r="B15" s="183" t="s">
        <v>595</v>
      </c>
      <c r="C15" s="182" t="s">
        <v>344</v>
      </c>
      <c r="D15" s="184">
        <v>315</v>
      </c>
      <c r="E15" s="185">
        <v>368</v>
      </c>
      <c r="F15" s="186">
        <v>347</v>
      </c>
      <c r="G15" s="750">
        <v>347</v>
      </c>
      <c r="H15" s="750"/>
    </row>
    <row r="16" spans="1:8" s="169" customFormat="1" ht="17.25" customHeight="1">
      <c r="A16" s="182">
        <v>5</v>
      </c>
      <c r="B16" s="183" t="s">
        <v>596</v>
      </c>
      <c r="C16" s="182" t="s">
        <v>344</v>
      </c>
      <c r="D16" s="184">
        <v>326</v>
      </c>
      <c r="E16" s="185">
        <v>329</v>
      </c>
      <c r="F16" s="186">
        <v>361</v>
      </c>
      <c r="G16" s="750">
        <v>361</v>
      </c>
      <c r="H16" s="750"/>
    </row>
    <row r="17" spans="1:8" s="169" customFormat="1" ht="17.25" customHeight="1">
      <c r="A17" s="182">
        <v>6</v>
      </c>
      <c r="B17" s="183" t="s">
        <v>597</v>
      </c>
      <c r="C17" s="182" t="s">
        <v>344</v>
      </c>
      <c r="D17" s="184">
        <v>97</v>
      </c>
      <c r="E17" s="185">
        <v>109</v>
      </c>
      <c r="F17" s="186">
        <v>106</v>
      </c>
      <c r="G17" s="750">
        <v>106</v>
      </c>
      <c r="H17" s="750"/>
    </row>
    <row r="18" spans="1:8" s="169" customFormat="1" ht="17.25" customHeight="1">
      <c r="A18" s="182"/>
      <c r="B18" s="183" t="s">
        <v>598</v>
      </c>
      <c r="C18" s="182" t="s">
        <v>217</v>
      </c>
      <c r="D18" s="184">
        <v>360</v>
      </c>
      <c r="E18" s="185">
        <v>363</v>
      </c>
      <c r="F18" s="186">
        <v>363</v>
      </c>
      <c r="G18" s="762">
        <v>494</v>
      </c>
      <c r="H18" s="763"/>
    </row>
    <row r="19" spans="1:8" s="169" customFormat="1" ht="17.25" customHeight="1">
      <c r="A19" s="182">
        <v>7</v>
      </c>
      <c r="B19" s="183" t="s">
        <v>599</v>
      </c>
      <c r="C19" s="182" t="s">
        <v>344</v>
      </c>
      <c r="D19" s="184">
        <v>170</v>
      </c>
      <c r="E19" s="185">
        <v>194</v>
      </c>
      <c r="F19" s="186">
        <v>194</v>
      </c>
      <c r="G19" s="750">
        <v>194</v>
      </c>
      <c r="H19" s="750"/>
    </row>
    <row r="20" spans="1:8" s="169" customFormat="1" ht="17.25" customHeight="1">
      <c r="A20" s="182">
        <v>8</v>
      </c>
      <c r="B20" s="183" t="s">
        <v>600</v>
      </c>
      <c r="C20" s="182" t="s">
        <v>344</v>
      </c>
      <c r="D20" s="184">
        <v>283</v>
      </c>
      <c r="E20" s="185">
        <v>328</v>
      </c>
      <c r="F20" s="186">
        <v>324</v>
      </c>
      <c r="G20" s="750">
        <v>542</v>
      </c>
      <c r="H20" s="750"/>
    </row>
    <row r="21" spans="1:8" s="169" customFormat="1" ht="17.25" customHeight="1">
      <c r="A21" s="182">
        <v>9</v>
      </c>
      <c r="B21" s="183" t="s">
        <v>601</v>
      </c>
      <c r="C21" s="182" t="s">
        <v>344</v>
      </c>
      <c r="D21" s="184">
        <v>944</v>
      </c>
      <c r="E21" s="185">
        <v>1148</v>
      </c>
      <c r="F21" s="186">
        <v>1134</v>
      </c>
      <c r="G21" s="750">
        <v>1134</v>
      </c>
      <c r="H21" s="750"/>
    </row>
    <row r="22" spans="1:8" s="169" customFormat="1" ht="17.25" customHeight="1">
      <c r="A22" s="182">
        <v>10</v>
      </c>
      <c r="B22" s="183" t="s">
        <v>602</v>
      </c>
      <c r="C22" s="182" t="s">
        <v>344</v>
      </c>
      <c r="D22" s="184">
        <v>440</v>
      </c>
      <c r="E22" s="185">
        <v>511</v>
      </c>
      <c r="F22" s="186">
        <v>480</v>
      </c>
      <c r="G22" s="750">
        <v>851</v>
      </c>
      <c r="H22" s="750"/>
    </row>
    <row r="23" spans="1:8" s="169" customFormat="1" ht="17.25" customHeight="1">
      <c r="A23" s="182">
        <v>11</v>
      </c>
      <c r="B23" s="183" t="s">
        <v>603</v>
      </c>
      <c r="C23" s="182" t="s">
        <v>344</v>
      </c>
      <c r="D23" s="184">
        <v>121</v>
      </c>
      <c r="E23" s="185">
        <v>143</v>
      </c>
      <c r="F23" s="186">
        <v>141</v>
      </c>
      <c r="G23" s="750">
        <v>141</v>
      </c>
      <c r="H23" s="750"/>
    </row>
    <row r="24" spans="1:8" ht="17.25" customHeight="1">
      <c r="A24" s="187">
        <v>12</v>
      </c>
      <c r="B24" s="188" t="s">
        <v>604</v>
      </c>
      <c r="C24" s="187" t="s">
        <v>605</v>
      </c>
      <c r="D24" s="98">
        <v>154</v>
      </c>
      <c r="E24" s="98">
        <v>178</v>
      </c>
      <c r="F24" s="98">
        <v>198</v>
      </c>
      <c r="G24" s="751">
        <v>198</v>
      </c>
      <c r="H24" s="752"/>
    </row>
  </sheetData>
  <mergeCells count="24">
    <mergeCell ref="E1:E4"/>
    <mergeCell ref="G17:H17"/>
    <mergeCell ref="G18:H18"/>
    <mergeCell ref="G19:H19"/>
    <mergeCell ref="G20:H20"/>
    <mergeCell ref="G23:H23"/>
    <mergeCell ref="G24:H24"/>
    <mergeCell ref="A10:A11"/>
    <mergeCell ref="B10:B11"/>
    <mergeCell ref="C10:C11"/>
    <mergeCell ref="D10:H10"/>
    <mergeCell ref="G21:H21"/>
    <mergeCell ref="G22:H22"/>
    <mergeCell ref="G11:H11"/>
    <mergeCell ref="G12:H12"/>
    <mergeCell ref="G13:H13"/>
    <mergeCell ref="G14:H14"/>
    <mergeCell ref="G15:H15"/>
    <mergeCell ref="G16:H16"/>
    <mergeCell ref="A5:B5"/>
    <mergeCell ref="A6:C6"/>
    <mergeCell ref="A7:E7"/>
    <mergeCell ref="A9:F9"/>
    <mergeCell ref="G9:H9"/>
  </mergeCells>
  <hyperlinks>
    <hyperlink ref="A5" r:id="rId1"/>
  </hyperlinks>
  <pageMargins left="0.7" right="0.7" top="0.75" bottom="0.75" header="0.3" footer="0.3"/>
  <pageSetup paperSize="9" orientation="landscape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opLeftCell="A4" workbookViewId="0">
      <selection activeCell="C18" sqref="C18:R18"/>
    </sheetView>
  </sheetViews>
  <sheetFormatPr defaultRowHeight="12.75"/>
  <cols>
    <col min="1" max="2" width="1.5703125" customWidth="1"/>
    <col min="3" max="4" width="3.5703125" customWidth="1"/>
    <col min="5" max="14" width="3.42578125" customWidth="1"/>
    <col min="15" max="17" width="3" customWidth="1"/>
    <col min="18" max="18" width="3.5703125" customWidth="1"/>
    <col min="19" max="20" width="3.28515625" customWidth="1"/>
    <col min="21" max="21" width="3.42578125" customWidth="1"/>
    <col min="22" max="22" width="4.85546875" customWidth="1"/>
    <col min="23" max="24" width="3.7109375" customWidth="1"/>
    <col min="25" max="30" width="3.42578125" customWidth="1"/>
  </cols>
  <sheetData>
    <row r="1" spans="1:3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s="1" customFormat="1" ht="13.5">
      <c r="A2" s="7" t="s">
        <v>450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2" customFormat="1" ht="12">
      <c r="A3" s="9" t="s">
        <v>253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2" customFormat="1" ht="12">
      <c r="A4" s="11" t="s">
        <v>606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2" customFormat="1" ht="12">
      <c r="A5" s="9" t="s">
        <v>607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3" customFormat="1" ht="12">
      <c r="A6" s="9" t="s">
        <v>314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s="3" customFormat="1" ht="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s="3" customFormat="1" ht="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" s="3" customFormat="1" ht="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s="3" customFormat="1" ht="13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s="132" customFormat="1" ht="23.25" customHeight="1">
      <c r="A11" s="764" t="s">
        <v>608</v>
      </c>
      <c r="B11" s="764"/>
      <c r="C11" s="764"/>
      <c r="D11" s="764"/>
      <c r="E11" s="764"/>
      <c r="F11" s="764"/>
      <c r="G11" s="764"/>
      <c r="H11" s="764"/>
      <c r="I11" s="764"/>
      <c r="J11" s="764"/>
      <c r="K11" s="764"/>
      <c r="L11" s="764"/>
      <c r="M11" s="764"/>
      <c r="N11" s="764"/>
      <c r="O11" s="764"/>
      <c r="P11" s="764"/>
      <c r="Q11" s="764"/>
      <c r="R11" s="764"/>
      <c r="S11" s="764"/>
      <c r="T11" s="764"/>
      <c r="U11" s="764"/>
      <c r="V11" s="764"/>
      <c r="W11" s="764"/>
      <c r="X11" s="764"/>
      <c r="Y11" s="764"/>
      <c r="Z11" s="764"/>
      <c r="AA11" s="764"/>
      <c r="AB11" s="764"/>
      <c r="AC11" s="764"/>
      <c r="AD11" s="764"/>
      <c r="AE11" s="168"/>
      <c r="AF11" s="168"/>
    </row>
    <row r="12" spans="1:32" s="4" customFormat="1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4"/>
      <c r="AF12" s="14"/>
    </row>
    <row r="13" spans="1:32" s="4" customFormat="1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4"/>
      <c r="AF13" s="14"/>
    </row>
    <row r="14" spans="1:32" s="5" customFormat="1" ht="21" customHeight="1">
      <c r="A14" s="765" t="s">
        <v>335</v>
      </c>
      <c r="B14" s="766"/>
      <c r="C14" s="765" t="s">
        <v>5</v>
      </c>
      <c r="D14" s="767"/>
      <c r="E14" s="767"/>
      <c r="F14" s="767"/>
      <c r="G14" s="767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6"/>
      <c r="S14" s="765" t="s">
        <v>609</v>
      </c>
      <c r="T14" s="767"/>
      <c r="U14" s="766"/>
      <c r="V14" s="765" t="s">
        <v>610</v>
      </c>
      <c r="W14" s="767"/>
      <c r="X14" s="767"/>
      <c r="Y14" s="765" t="s">
        <v>611</v>
      </c>
      <c r="Z14" s="767"/>
      <c r="AA14" s="767"/>
      <c r="AB14" s="767"/>
      <c r="AC14" s="767"/>
      <c r="AD14" s="766"/>
      <c r="AE14" s="15"/>
      <c r="AF14" s="15"/>
    </row>
    <row r="15" spans="1:32" s="4" customFormat="1" ht="24" customHeight="1">
      <c r="A15" s="768" t="s">
        <v>612</v>
      </c>
      <c r="B15" s="769"/>
      <c r="C15" s="769"/>
      <c r="D15" s="769"/>
      <c r="E15" s="769"/>
      <c r="F15" s="769"/>
      <c r="G15" s="769"/>
      <c r="H15" s="769"/>
      <c r="I15" s="769"/>
      <c r="J15" s="769"/>
      <c r="K15" s="769"/>
      <c r="L15" s="769"/>
      <c r="M15" s="769"/>
      <c r="N15" s="769"/>
      <c r="O15" s="769"/>
      <c r="P15" s="769"/>
      <c r="Q15" s="769"/>
      <c r="R15" s="769"/>
      <c r="S15" s="769"/>
      <c r="T15" s="769"/>
      <c r="U15" s="769"/>
      <c r="V15" s="769"/>
      <c r="W15" s="769"/>
      <c r="X15" s="769"/>
      <c r="Y15" s="769"/>
      <c r="Z15" s="769"/>
      <c r="AA15" s="769"/>
      <c r="AB15" s="769"/>
      <c r="AC15" s="769"/>
      <c r="AD15" s="770"/>
      <c r="AE15" s="14"/>
      <c r="AF15" s="14"/>
    </row>
    <row r="16" spans="1:32">
      <c r="A16" s="771"/>
      <c r="B16" s="772"/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2"/>
      <c r="O16" s="772"/>
      <c r="P16" s="772"/>
      <c r="Q16" s="772"/>
      <c r="R16" s="772"/>
      <c r="S16" s="772"/>
      <c r="T16" s="772"/>
      <c r="U16" s="772"/>
      <c r="V16" s="772"/>
      <c r="W16" s="772"/>
      <c r="X16" s="772"/>
      <c r="Y16" s="773"/>
      <c r="Z16" s="773"/>
      <c r="AA16" s="773"/>
      <c r="AB16" s="773"/>
      <c r="AC16" s="773"/>
      <c r="AD16" s="774"/>
      <c r="AE16" s="6"/>
      <c r="AF16" s="6"/>
    </row>
    <row r="17" spans="1:32" ht="18.75" customHeight="1">
      <c r="A17" s="775">
        <v>1</v>
      </c>
      <c r="B17" s="776"/>
      <c r="C17" s="777" t="s">
        <v>613</v>
      </c>
      <c r="D17" s="778"/>
      <c r="E17" s="778"/>
      <c r="F17" s="778"/>
      <c r="G17" s="778"/>
      <c r="H17" s="778"/>
      <c r="I17" s="778"/>
      <c r="J17" s="778"/>
      <c r="K17" s="778"/>
      <c r="L17" s="778"/>
      <c r="M17" s="778"/>
      <c r="N17" s="778"/>
      <c r="O17" s="778"/>
      <c r="P17" s="778"/>
      <c r="Q17" s="778"/>
      <c r="R17" s="779"/>
      <c r="S17" s="780" t="s">
        <v>344</v>
      </c>
      <c r="T17" s="781"/>
      <c r="U17" s="782"/>
      <c r="V17" s="775">
        <v>835</v>
      </c>
      <c r="W17" s="783"/>
      <c r="X17" s="783"/>
      <c r="Y17" s="785" t="s">
        <v>614</v>
      </c>
      <c r="Z17" s="786"/>
      <c r="AA17" s="786"/>
      <c r="AB17" s="786"/>
      <c r="AC17" s="786"/>
      <c r="AD17" s="787"/>
      <c r="AE17" s="6"/>
      <c r="AF17" s="6"/>
    </row>
    <row r="18" spans="1:32" ht="18.75" customHeight="1">
      <c r="A18" s="775">
        <v>2</v>
      </c>
      <c r="B18" s="776"/>
      <c r="C18" s="777" t="s">
        <v>615</v>
      </c>
      <c r="D18" s="778"/>
      <c r="E18" s="778"/>
      <c r="F18" s="778"/>
      <c r="G18" s="778"/>
      <c r="H18" s="778"/>
      <c r="I18" s="778"/>
      <c r="J18" s="778"/>
      <c r="K18" s="778"/>
      <c r="L18" s="778"/>
      <c r="M18" s="778"/>
      <c r="N18" s="778"/>
      <c r="O18" s="778"/>
      <c r="P18" s="778"/>
      <c r="Q18" s="778"/>
      <c r="R18" s="779"/>
      <c r="S18" s="780" t="s">
        <v>344</v>
      </c>
      <c r="T18" s="781"/>
      <c r="U18" s="782"/>
      <c r="V18" s="775">
        <v>170</v>
      </c>
      <c r="W18" s="783"/>
      <c r="X18" s="783"/>
      <c r="Y18" s="788"/>
      <c r="Z18" s="789"/>
      <c r="AA18" s="789"/>
      <c r="AB18" s="789"/>
      <c r="AC18" s="789"/>
      <c r="AD18" s="790"/>
      <c r="AE18" s="6"/>
      <c r="AF18" s="6"/>
    </row>
    <row r="19" spans="1:32" ht="18.75" customHeight="1">
      <c r="A19" s="775">
        <v>3</v>
      </c>
      <c r="B19" s="776"/>
      <c r="C19" s="777" t="s">
        <v>616</v>
      </c>
      <c r="D19" s="778"/>
      <c r="E19" s="778"/>
      <c r="F19" s="778"/>
      <c r="G19" s="778"/>
      <c r="H19" s="778"/>
      <c r="I19" s="778"/>
      <c r="J19" s="778"/>
      <c r="K19" s="778"/>
      <c r="L19" s="778"/>
      <c r="M19" s="778"/>
      <c r="N19" s="778"/>
      <c r="O19" s="778"/>
      <c r="P19" s="778"/>
      <c r="Q19" s="778"/>
      <c r="R19" s="779"/>
      <c r="S19" s="780" t="s">
        <v>344</v>
      </c>
      <c r="T19" s="781"/>
      <c r="U19" s="782"/>
      <c r="V19" s="775">
        <v>150</v>
      </c>
      <c r="W19" s="783"/>
      <c r="X19" s="783"/>
      <c r="Y19" s="788"/>
      <c r="Z19" s="789"/>
      <c r="AA19" s="789"/>
      <c r="AB19" s="789"/>
      <c r="AC19" s="789"/>
      <c r="AD19" s="790"/>
      <c r="AE19" s="6"/>
      <c r="AF19" s="6"/>
    </row>
    <row r="20" spans="1:32" ht="18.75" customHeight="1">
      <c r="A20" s="775">
        <v>4</v>
      </c>
      <c r="B20" s="776"/>
      <c r="C20" s="777" t="s">
        <v>617</v>
      </c>
      <c r="D20" s="778"/>
      <c r="E20" s="778"/>
      <c r="F20" s="778"/>
      <c r="G20" s="778"/>
      <c r="H20" s="778"/>
      <c r="I20" s="778"/>
      <c r="J20" s="778"/>
      <c r="K20" s="778"/>
      <c r="L20" s="778"/>
      <c r="M20" s="778"/>
      <c r="N20" s="778"/>
      <c r="O20" s="778"/>
      <c r="P20" s="778"/>
      <c r="Q20" s="778"/>
      <c r="R20" s="779"/>
      <c r="S20" s="780" t="s">
        <v>344</v>
      </c>
      <c r="T20" s="781"/>
      <c r="U20" s="782"/>
      <c r="V20" s="775">
        <v>115</v>
      </c>
      <c r="W20" s="783"/>
      <c r="X20" s="783"/>
      <c r="Y20" s="788"/>
      <c r="Z20" s="789"/>
      <c r="AA20" s="789"/>
      <c r="AB20" s="789"/>
      <c r="AC20" s="789"/>
      <c r="AD20" s="790"/>
      <c r="AE20" s="6"/>
      <c r="AF20" s="6"/>
    </row>
    <row r="21" spans="1:32" ht="18.75" customHeight="1">
      <c r="A21" s="775">
        <v>5</v>
      </c>
      <c r="B21" s="776"/>
      <c r="C21" s="777" t="s">
        <v>618</v>
      </c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9"/>
      <c r="S21" s="780" t="s">
        <v>344</v>
      </c>
      <c r="T21" s="781"/>
      <c r="U21" s="782"/>
      <c r="V21" s="775">
        <v>160</v>
      </c>
      <c r="W21" s="783"/>
      <c r="X21" s="783"/>
      <c r="Y21" s="788"/>
      <c r="Z21" s="789"/>
      <c r="AA21" s="789"/>
      <c r="AB21" s="789"/>
      <c r="AC21" s="789"/>
      <c r="AD21" s="790"/>
      <c r="AE21" s="6"/>
      <c r="AF21" s="6"/>
    </row>
    <row r="22" spans="1:32" ht="18.75" customHeight="1">
      <c r="A22" s="775">
        <v>6</v>
      </c>
      <c r="B22" s="776"/>
      <c r="C22" s="777" t="s">
        <v>619</v>
      </c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9"/>
      <c r="S22" s="780" t="s">
        <v>344</v>
      </c>
      <c r="T22" s="781"/>
      <c r="U22" s="782"/>
      <c r="V22" s="775">
        <v>575</v>
      </c>
      <c r="W22" s="783"/>
      <c r="X22" s="783"/>
      <c r="Y22" s="788"/>
      <c r="Z22" s="789"/>
      <c r="AA22" s="789"/>
      <c r="AB22" s="789"/>
      <c r="AC22" s="789"/>
      <c r="AD22" s="790"/>
      <c r="AE22" s="6"/>
      <c r="AF22" s="6"/>
    </row>
    <row r="23" spans="1:32" ht="18.75" customHeight="1">
      <c r="A23" s="775">
        <v>7</v>
      </c>
      <c r="B23" s="776"/>
      <c r="C23" s="777" t="s">
        <v>620</v>
      </c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9"/>
      <c r="S23" s="780" t="s">
        <v>344</v>
      </c>
      <c r="T23" s="781"/>
      <c r="U23" s="782"/>
      <c r="V23" s="775">
        <v>575</v>
      </c>
      <c r="W23" s="783"/>
      <c r="X23" s="783"/>
      <c r="Y23" s="788"/>
      <c r="Z23" s="789"/>
      <c r="AA23" s="789"/>
      <c r="AB23" s="789"/>
      <c r="AC23" s="789"/>
      <c r="AD23" s="790"/>
      <c r="AE23" s="6"/>
      <c r="AF23" s="6"/>
    </row>
    <row r="24" spans="1:32" ht="18.75" customHeight="1">
      <c r="A24" s="775">
        <v>8</v>
      </c>
      <c r="B24" s="776"/>
      <c r="C24" s="777" t="s">
        <v>621</v>
      </c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9"/>
      <c r="S24" s="780" t="s">
        <v>344</v>
      </c>
      <c r="T24" s="781"/>
      <c r="U24" s="782"/>
      <c r="V24" s="775">
        <v>275</v>
      </c>
      <c r="W24" s="783"/>
      <c r="X24" s="783"/>
      <c r="Y24" s="788"/>
      <c r="Z24" s="789"/>
      <c r="AA24" s="789"/>
      <c r="AB24" s="789"/>
      <c r="AC24" s="789"/>
      <c r="AD24" s="790"/>
      <c r="AE24" s="6"/>
      <c r="AF24" s="6"/>
    </row>
    <row r="25" spans="1:32" ht="18.75" customHeight="1">
      <c r="A25" s="775">
        <v>9</v>
      </c>
      <c r="B25" s="776"/>
      <c r="C25" s="777" t="s">
        <v>622</v>
      </c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9"/>
      <c r="S25" s="780" t="s">
        <v>344</v>
      </c>
      <c r="T25" s="781"/>
      <c r="U25" s="782"/>
      <c r="V25" s="775">
        <v>995</v>
      </c>
      <c r="W25" s="783"/>
      <c r="X25" s="783"/>
      <c r="Y25" s="788"/>
      <c r="Z25" s="789"/>
      <c r="AA25" s="789"/>
      <c r="AB25" s="789"/>
      <c r="AC25" s="789"/>
      <c r="AD25" s="790"/>
      <c r="AE25" s="6"/>
      <c r="AF25" s="6"/>
    </row>
    <row r="26" spans="1:32" ht="18.75" customHeight="1">
      <c r="A26" s="775">
        <v>10</v>
      </c>
      <c r="B26" s="776"/>
      <c r="C26" s="777" t="s">
        <v>623</v>
      </c>
      <c r="D26" s="778"/>
      <c r="E26" s="778"/>
      <c r="F26" s="778"/>
      <c r="G26" s="778"/>
      <c r="H26" s="778"/>
      <c r="I26" s="778"/>
      <c r="J26" s="778"/>
      <c r="K26" s="778"/>
      <c r="L26" s="778"/>
      <c r="M26" s="778"/>
      <c r="N26" s="778"/>
      <c r="O26" s="778"/>
      <c r="P26" s="778"/>
      <c r="Q26" s="778"/>
      <c r="R26" s="779"/>
      <c r="S26" s="780" t="s">
        <v>344</v>
      </c>
      <c r="T26" s="781"/>
      <c r="U26" s="782"/>
      <c r="V26" s="775">
        <v>315</v>
      </c>
      <c r="W26" s="783"/>
      <c r="X26" s="783"/>
      <c r="Y26" s="788"/>
      <c r="Z26" s="789"/>
      <c r="AA26" s="789"/>
      <c r="AB26" s="789"/>
      <c r="AC26" s="789"/>
      <c r="AD26" s="790"/>
      <c r="AE26" s="6"/>
      <c r="AF26" s="6"/>
    </row>
    <row r="27" spans="1:32" ht="18.75" customHeight="1">
      <c r="A27" s="775">
        <v>11</v>
      </c>
      <c r="B27" s="776"/>
      <c r="C27" s="777" t="s">
        <v>624</v>
      </c>
      <c r="D27" s="778"/>
      <c r="E27" s="778"/>
      <c r="F27" s="778"/>
      <c r="G27" s="778"/>
      <c r="H27" s="778"/>
      <c r="I27" s="778"/>
      <c r="J27" s="778"/>
      <c r="K27" s="778"/>
      <c r="L27" s="778"/>
      <c r="M27" s="778"/>
      <c r="N27" s="778"/>
      <c r="O27" s="778"/>
      <c r="P27" s="778"/>
      <c r="Q27" s="778"/>
      <c r="R27" s="779"/>
      <c r="S27" s="780" t="s">
        <v>344</v>
      </c>
      <c r="T27" s="781"/>
      <c r="U27" s="782"/>
      <c r="V27" s="780">
        <v>115</v>
      </c>
      <c r="W27" s="781"/>
      <c r="X27" s="781"/>
      <c r="Y27" s="788"/>
      <c r="Z27" s="789"/>
      <c r="AA27" s="789"/>
      <c r="AB27" s="789"/>
      <c r="AC27" s="789"/>
      <c r="AD27" s="790"/>
      <c r="AE27" s="6"/>
      <c r="AF27" s="6"/>
    </row>
    <row r="28" spans="1:32" ht="18.75" customHeight="1">
      <c r="A28" s="775">
        <v>12</v>
      </c>
      <c r="B28" s="776"/>
      <c r="C28" s="777" t="s">
        <v>625</v>
      </c>
      <c r="D28" s="778"/>
      <c r="E28" s="778"/>
      <c r="F28" s="778"/>
      <c r="G28" s="778"/>
      <c r="H28" s="778"/>
      <c r="I28" s="778"/>
      <c r="J28" s="778"/>
      <c r="K28" s="778"/>
      <c r="L28" s="778"/>
      <c r="M28" s="778"/>
      <c r="N28" s="778"/>
      <c r="O28" s="778"/>
      <c r="P28" s="778"/>
      <c r="Q28" s="778"/>
      <c r="R28" s="779"/>
      <c r="S28" s="780" t="s">
        <v>344</v>
      </c>
      <c r="T28" s="781"/>
      <c r="U28" s="782"/>
      <c r="V28" s="775">
        <v>160</v>
      </c>
      <c r="W28" s="783"/>
      <c r="X28" s="783"/>
      <c r="Y28" s="788"/>
      <c r="Z28" s="789"/>
      <c r="AA28" s="789"/>
      <c r="AB28" s="789"/>
      <c r="AC28" s="789"/>
      <c r="AD28" s="790"/>
      <c r="AE28" s="6"/>
      <c r="AF28" s="6"/>
    </row>
    <row r="29" spans="1:32" ht="18.75" customHeight="1">
      <c r="A29" s="775">
        <v>13</v>
      </c>
      <c r="B29" s="776"/>
      <c r="C29" s="777" t="s">
        <v>626</v>
      </c>
      <c r="D29" s="778"/>
      <c r="E29" s="778"/>
      <c r="F29" s="778"/>
      <c r="G29" s="778"/>
      <c r="H29" s="778"/>
      <c r="I29" s="778"/>
      <c r="J29" s="778"/>
      <c r="K29" s="778"/>
      <c r="L29" s="778"/>
      <c r="M29" s="778"/>
      <c r="N29" s="778"/>
      <c r="O29" s="778"/>
      <c r="P29" s="778"/>
      <c r="Q29" s="778"/>
      <c r="R29" s="779"/>
      <c r="S29" s="780" t="s">
        <v>344</v>
      </c>
      <c r="T29" s="781"/>
      <c r="U29" s="782"/>
      <c r="V29" s="780">
        <v>315</v>
      </c>
      <c r="W29" s="781"/>
      <c r="X29" s="781"/>
      <c r="Y29" s="788"/>
      <c r="Z29" s="789"/>
      <c r="AA29" s="789"/>
      <c r="AB29" s="789"/>
      <c r="AC29" s="789"/>
      <c r="AD29" s="790"/>
      <c r="AE29" s="6"/>
      <c r="AF29" s="6"/>
    </row>
    <row r="30" spans="1:32" ht="18.75" customHeight="1">
      <c r="A30" s="775">
        <v>14</v>
      </c>
      <c r="B30" s="776"/>
      <c r="C30" s="777" t="s">
        <v>627</v>
      </c>
      <c r="D30" s="778"/>
      <c r="E30" s="778"/>
      <c r="F30" s="778"/>
      <c r="G30" s="778"/>
      <c r="H30" s="778"/>
      <c r="I30" s="778"/>
      <c r="J30" s="778"/>
      <c r="K30" s="778"/>
      <c r="L30" s="778"/>
      <c r="M30" s="778"/>
      <c r="N30" s="778"/>
      <c r="O30" s="778"/>
      <c r="P30" s="778"/>
      <c r="Q30" s="778"/>
      <c r="R30" s="779"/>
      <c r="S30" s="780" t="s">
        <v>344</v>
      </c>
      <c r="T30" s="781"/>
      <c r="U30" s="782"/>
      <c r="V30" s="775">
        <v>305</v>
      </c>
      <c r="W30" s="783"/>
      <c r="X30" s="783"/>
      <c r="Y30" s="791"/>
      <c r="Z30" s="792"/>
      <c r="AA30" s="792"/>
      <c r="AB30" s="792"/>
      <c r="AC30" s="792"/>
      <c r="AD30" s="793"/>
      <c r="AE30" s="6"/>
      <c r="AF30" s="6"/>
    </row>
    <row r="32" spans="1:32">
      <c r="C32" s="784" t="s">
        <v>628</v>
      </c>
      <c r="D32" s="784"/>
      <c r="E32" s="784"/>
      <c r="F32" s="784"/>
      <c r="G32" s="784"/>
      <c r="H32" s="784"/>
      <c r="I32" s="784"/>
      <c r="J32" s="784"/>
      <c r="K32" s="784"/>
      <c r="L32" s="784"/>
      <c r="M32" s="784"/>
      <c r="N32" s="784"/>
      <c r="O32" s="784"/>
      <c r="P32" s="784"/>
      <c r="Q32" s="784"/>
      <c r="R32" s="784"/>
      <c r="S32" s="784"/>
      <c r="T32" s="784"/>
      <c r="U32" s="784"/>
      <c r="V32" s="784"/>
      <c r="W32" s="784"/>
      <c r="X32" s="784"/>
      <c r="Y32" s="784"/>
      <c r="Z32" s="784"/>
      <c r="AA32" s="784"/>
      <c r="AB32" s="784"/>
      <c r="AC32" s="784"/>
      <c r="AD32" s="784"/>
    </row>
  </sheetData>
  <customSheetViews>
    <customSheetView guid="{27437FEA-07C5-45F9-A250-BF682439EB63}">
      <selection activeCell="AH16" sqref="AH16"/>
      <pageMargins left="0.25" right="0.25" top="0.75" bottom="0.75" header="0.3" footer="0.3"/>
      <pageSetup paperSize="9" orientation="portrait"/>
    </customSheetView>
    <customSheetView guid="{D9E22640-0C2E-4128-B440-6D62EAD29E00}">
      <selection activeCell="V18" sqref="V18:X18"/>
      <pageMargins left="0.25" right="0.25" top="0.75" bottom="0.75" header="0.3" footer="0.3"/>
      <pageSetup paperSize="9" orientation="portrait"/>
    </customSheetView>
    <customSheetView guid="{05ADD661-264C-4A61-836E-B9C767B0E4F7}">
      <selection activeCell="V18" sqref="V18:X18"/>
      <pageMargins left="0.25" right="0.25" top="0.75" bottom="0.75" header="0.3" footer="0.3"/>
      <pageSetup paperSize="9" orientation="portrait"/>
    </customSheetView>
  </customSheetViews>
  <mergeCells count="66">
    <mergeCell ref="A30:B30"/>
    <mergeCell ref="C30:R30"/>
    <mergeCell ref="S30:U30"/>
    <mergeCell ref="V30:X30"/>
    <mergeCell ref="C32:AD32"/>
    <mergeCell ref="Y17:AD30"/>
    <mergeCell ref="A28:B28"/>
    <mergeCell ref="C28:R28"/>
    <mergeCell ref="S28:U28"/>
    <mergeCell ref="V28:X28"/>
    <mergeCell ref="A29:B29"/>
    <mergeCell ref="C29:R29"/>
    <mergeCell ref="S29:U29"/>
    <mergeCell ref="V29:X29"/>
    <mergeCell ref="A26:B26"/>
    <mergeCell ref="C26:R26"/>
    <mergeCell ref="S26:U26"/>
    <mergeCell ref="V26:X26"/>
    <mergeCell ref="A27:B27"/>
    <mergeCell ref="C27:R27"/>
    <mergeCell ref="S27:U27"/>
    <mergeCell ref="V27:X27"/>
    <mergeCell ref="A24:B24"/>
    <mergeCell ref="C24:R24"/>
    <mergeCell ref="S24:U24"/>
    <mergeCell ref="V24:X24"/>
    <mergeCell ref="A25:B25"/>
    <mergeCell ref="C25:R25"/>
    <mergeCell ref="S25:U25"/>
    <mergeCell ref="V25:X25"/>
    <mergeCell ref="A22:B22"/>
    <mergeCell ref="C22:R22"/>
    <mergeCell ref="S22:U22"/>
    <mergeCell ref="V22:X22"/>
    <mergeCell ref="A23:B23"/>
    <mergeCell ref="C23:R23"/>
    <mergeCell ref="S23:U23"/>
    <mergeCell ref="V23:X23"/>
    <mergeCell ref="A20:B20"/>
    <mergeCell ref="C20:R20"/>
    <mergeCell ref="S20:U20"/>
    <mergeCell ref="V20:X20"/>
    <mergeCell ref="A21:B21"/>
    <mergeCell ref="C21:R21"/>
    <mergeCell ref="S21:U21"/>
    <mergeCell ref="V21:X21"/>
    <mergeCell ref="A18:B18"/>
    <mergeCell ref="C18:R18"/>
    <mergeCell ref="S18:U18"/>
    <mergeCell ref="V18:X18"/>
    <mergeCell ref="A19:B19"/>
    <mergeCell ref="C19:R19"/>
    <mergeCell ref="S19:U19"/>
    <mergeCell ref="V19:X19"/>
    <mergeCell ref="A15:AD15"/>
    <mergeCell ref="A16:AD16"/>
    <mergeCell ref="A17:B17"/>
    <mergeCell ref="C17:R17"/>
    <mergeCell ref="S17:U17"/>
    <mergeCell ref="V17:X17"/>
    <mergeCell ref="A11:AD11"/>
    <mergeCell ref="A14:B14"/>
    <mergeCell ref="C14:R14"/>
    <mergeCell ref="S14:U14"/>
    <mergeCell ref="V14:X14"/>
    <mergeCell ref="Y14:AD14"/>
  </mergeCells>
  <pageMargins left="0.25" right="0.25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4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23" master="" otherUserPermission="visible"/>
  <rangeList sheetStid="9" master="" otherUserPermission="visible"/>
  <rangeList sheetStid="11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  <rangeList sheetStid="2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Металлопрокат</vt:lpstr>
      <vt:lpstr>Профлист цвет</vt:lpstr>
      <vt:lpstr>Профлист оцин</vt:lpstr>
      <vt:lpstr>Деке сайдинг</vt:lpstr>
      <vt:lpstr>Деке фасад</vt:lpstr>
      <vt:lpstr>водосточка</vt:lpstr>
      <vt:lpstr>водост. оцинк.</vt:lpstr>
      <vt:lpstr>Водосточка GL </vt:lpstr>
      <vt:lpstr>водосточка GS lite</vt:lpstr>
      <vt:lpstr>водостоки Docke</vt:lpstr>
      <vt:lpstr>Мягкая Кровля</vt:lpstr>
      <vt:lpstr>Элементы отделки</vt:lpstr>
      <vt:lpstr>Минплита</vt:lpstr>
      <vt:lpstr>Заглушки </vt:lpstr>
      <vt:lpstr>Кованные изделия </vt:lpstr>
      <vt:lpstr>Краска</vt:lpstr>
      <vt:lpstr>Элнм.ЭБК</vt:lpstr>
      <vt:lpstr>Оцинк NEW</vt:lpstr>
      <vt:lpstr>Элем. отд. NEW</vt:lpstr>
      <vt:lpstr>Водосточ. NEW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2026-02-25T09:56:33Z</cp:lastPrinted>
  <dcterms:created xsi:type="dcterms:W3CDTF">2014-04-21T05:04:08Z</dcterms:created>
  <dcterms:modified xsi:type="dcterms:W3CDTF">2026-06-06T03:19:33Z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BEE0331E5C3B4F12919DA02CC28C294F_12</vt:lpwstr>
  </property>
  <property fmtid="{D5CDD505-2E9C-101B-9397-08002B2CF9AE}" pid="3" name="KSOProductBuildVer">
    <vt:lpwstr>1049-12.2.0.21931</vt:lpwstr>
  </property>
</Properties>
</file>